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FSTLHHQFP2\Shared\isshared\L&amp;H_F&amp;R\Projects and Reports\PPACA\2027 Plan Year\ACA Data Template 2027\"/>
    </mc:Choice>
  </mc:AlternateContent>
  <xr:revisionPtr revIDLastSave="0" documentId="8_{08D71B61-6D6F-48EA-AD61-6407E26FD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3" r:id="rId1"/>
    <sheet name="Database" sheetId="1" r:id="rId2"/>
    <sheet name="March Enrollment ACA &amp; Pre" sheetId="8" r:id="rId3"/>
    <sheet name="Quarterly Experience Exhibit" sheetId="19" r:id="rId4"/>
    <sheet name="BuyUpDowns &amp; Risk Score" sheetId="6" r:id="rId5"/>
    <sheet name="CSR" sheetId="11" r:id="rId6"/>
    <sheet name="Admin" sheetId="12" r:id="rId7"/>
    <sheet name="Projected Membership" sheetId="18" r:id="rId8"/>
    <sheet name="SEP" sheetId="21" r:id="rId9"/>
    <sheet name="Plan Option Type" sheetId="22" r:id="rId10"/>
  </sheets>
  <definedNames>
    <definedName name="_xlnm._FilterDatabase" localSheetId="1" hidden="1">Database!$A$2:$Z$78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C15" i="3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87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59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3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" i="1"/>
  <c r="J8" i="21"/>
  <c r="K11" i="21"/>
  <c r="J10" i="21"/>
  <c r="J9" i="21"/>
  <c r="Q13" i="19"/>
  <c r="N8" i="6"/>
  <c r="N7" i="6"/>
  <c r="E5" i="21"/>
  <c r="F5" i="21" s="1"/>
  <c r="F35" i="21"/>
  <c r="E8" i="21"/>
  <c r="F8" i="21" s="1"/>
  <c r="E7" i="21"/>
  <c r="F7" i="21" s="1"/>
  <c r="E9" i="21"/>
  <c r="F9" i="21" s="1"/>
  <c r="E6" i="21"/>
  <c r="F6" i="21" s="1"/>
  <c r="BT112" i="18" l="1"/>
  <c r="BT111" i="18"/>
  <c r="BT110" i="18"/>
  <c r="BT109" i="18"/>
  <c r="BT108" i="18"/>
  <c r="BT107" i="18"/>
  <c r="BT106" i="18"/>
  <c r="BT105" i="18"/>
  <c r="BT104" i="18"/>
  <c r="E18" i="12" l="1"/>
  <c r="D18" i="12" s="1"/>
  <c r="C18" i="12" s="1"/>
  <c r="L12" i="19" l="1"/>
  <c r="L25" i="19" l="1"/>
  <c r="K25" i="19"/>
  <c r="G25" i="19"/>
  <c r="F25" i="19"/>
  <c r="E25" i="19"/>
  <c r="D25" i="19"/>
  <c r="H26" i="19"/>
  <c r="M26" i="19" s="1"/>
  <c r="N26" i="19" s="1"/>
  <c r="H24" i="19"/>
  <c r="I24" i="19" s="1"/>
  <c r="H23" i="19"/>
  <c r="M23" i="19" s="1"/>
  <c r="L22" i="19"/>
  <c r="K22" i="19"/>
  <c r="G22" i="19"/>
  <c r="F22" i="19"/>
  <c r="E22" i="19"/>
  <c r="D22" i="19"/>
  <c r="C22" i="19"/>
  <c r="H21" i="19"/>
  <c r="M21" i="19" s="1"/>
  <c r="H20" i="19"/>
  <c r="M20" i="19" s="1"/>
  <c r="H19" i="19"/>
  <c r="M19" i="19" s="1"/>
  <c r="H18" i="19"/>
  <c r="M18" i="19" s="1"/>
  <c r="L17" i="19"/>
  <c r="K17" i="19"/>
  <c r="G17" i="19"/>
  <c r="F17" i="19"/>
  <c r="E17" i="19"/>
  <c r="D17" i="19"/>
  <c r="H16" i="19"/>
  <c r="M16" i="19" s="1"/>
  <c r="H15" i="19"/>
  <c r="M15" i="19" s="1"/>
  <c r="H14" i="19"/>
  <c r="M14" i="19" s="1"/>
  <c r="H13" i="19"/>
  <c r="M13" i="19" s="1"/>
  <c r="K12" i="19"/>
  <c r="G12" i="19"/>
  <c r="F12" i="19"/>
  <c r="E12" i="19"/>
  <c r="D12" i="19"/>
  <c r="H11" i="19"/>
  <c r="M11" i="19" s="1"/>
  <c r="H10" i="19"/>
  <c r="I10" i="19" s="1"/>
  <c r="H9" i="19"/>
  <c r="I9" i="19" s="1"/>
  <c r="H8" i="19"/>
  <c r="M8" i="19" s="1"/>
  <c r="L31" i="19" l="1"/>
  <c r="E11" i="21"/>
  <c r="K31" i="19"/>
  <c r="C12" i="19"/>
  <c r="B5" i="21" s="1"/>
  <c r="C25" i="19"/>
  <c r="B7" i="21"/>
  <c r="L30" i="19"/>
  <c r="E30" i="19"/>
  <c r="M10" i="19"/>
  <c r="D30" i="19"/>
  <c r="K30" i="19"/>
  <c r="H25" i="19"/>
  <c r="I25" i="19" s="1"/>
  <c r="H22" i="19"/>
  <c r="I22" i="19" s="1"/>
  <c r="F30" i="19"/>
  <c r="G30" i="19"/>
  <c r="H17" i="19"/>
  <c r="I17" i="19" s="1"/>
  <c r="I19" i="19"/>
  <c r="C20" i="19"/>
  <c r="M24" i="19"/>
  <c r="I23" i="19"/>
  <c r="C18" i="19"/>
  <c r="C21" i="19"/>
  <c r="I21" i="19"/>
  <c r="C23" i="19"/>
  <c r="M22" i="19"/>
  <c r="N22" i="19" s="1"/>
  <c r="M9" i="19"/>
  <c r="I16" i="19"/>
  <c r="I18" i="19"/>
  <c r="I13" i="19"/>
  <c r="H12" i="19"/>
  <c r="I14" i="19"/>
  <c r="I11" i="19"/>
  <c r="I26" i="19"/>
  <c r="I8" i="19"/>
  <c r="I20" i="19"/>
  <c r="C24" i="19"/>
  <c r="I15" i="19"/>
  <c r="C17" i="19"/>
  <c r="B6" i="21" s="1"/>
  <c r="C19" i="19"/>
  <c r="D31" i="19"/>
  <c r="E31" i="19"/>
  <c r="BW9" i="18"/>
  <c r="BT315" i="18"/>
  <c r="BT314" i="18"/>
  <c r="BT313" i="18"/>
  <c r="BT312" i="18"/>
  <c r="BT311" i="18"/>
  <c r="BT310" i="18"/>
  <c r="BT309" i="18"/>
  <c r="BT308" i="18"/>
  <c r="BT307" i="18"/>
  <c r="BT306" i="18"/>
  <c r="BT305" i="18"/>
  <c r="BT304" i="18"/>
  <c r="BT303" i="18"/>
  <c r="BT302" i="18"/>
  <c r="BT301" i="18"/>
  <c r="BT300" i="18"/>
  <c r="BT299" i="18"/>
  <c r="BT298" i="18"/>
  <c r="BT297" i="18"/>
  <c r="BT296" i="18"/>
  <c r="BT295" i="18"/>
  <c r="BT294" i="18"/>
  <c r="BT293" i="18"/>
  <c r="BT292" i="18"/>
  <c r="BT291" i="18"/>
  <c r="BT290" i="18"/>
  <c r="BT289" i="18"/>
  <c r="BT288" i="18"/>
  <c r="BT287" i="18"/>
  <c r="BT286" i="18"/>
  <c r="BT285" i="18"/>
  <c r="BT284" i="18"/>
  <c r="BT283" i="18"/>
  <c r="BT282" i="18"/>
  <c r="BT281" i="18"/>
  <c r="BT280" i="18"/>
  <c r="BT279" i="18"/>
  <c r="BT278" i="18"/>
  <c r="BT277" i="18"/>
  <c r="BT276" i="18"/>
  <c r="BT275" i="18"/>
  <c r="BT274" i="18"/>
  <c r="BT273" i="18"/>
  <c r="BT272" i="18"/>
  <c r="BT271" i="18"/>
  <c r="BT270" i="18"/>
  <c r="BT269" i="18"/>
  <c r="BT268" i="18"/>
  <c r="BT267" i="18"/>
  <c r="BT266" i="18"/>
  <c r="BT265" i="18"/>
  <c r="BT264" i="18"/>
  <c r="BT263" i="18"/>
  <c r="BT262" i="18"/>
  <c r="BT261" i="18"/>
  <c r="BT260" i="18"/>
  <c r="BT259" i="18"/>
  <c r="BT258" i="18"/>
  <c r="BT257" i="18"/>
  <c r="BT256" i="18"/>
  <c r="BT255" i="18"/>
  <c r="BT254" i="18"/>
  <c r="BT253" i="18"/>
  <c r="BT252" i="18"/>
  <c r="BT251" i="18"/>
  <c r="BT250" i="18"/>
  <c r="BT249" i="18"/>
  <c r="BT248" i="18"/>
  <c r="BT247" i="18"/>
  <c r="BT246" i="18"/>
  <c r="BT245" i="18"/>
  <c r="BT244" i="18"/>
  <c r="BT243" i="18"/>
  <c r="BT242" i="18"/>
  <c r="BT241" i="18"/>
  <c r="BT240" i="18"/>
  <c r="BT239" i="18"/>
  <c r="BT238" i="18"/>
  <c r="BT237" i="18"/>
  <c r="BT236" i="18"/>
  <c r="BT235" i="18"/>
  <c r="BT234" i="18"/>
  <c r="BT233" i="18"/>
  <c r="BT232" i="18"/>
  <c r="BT231" i="18"/>
  <c r="BT230" i="18"/>
  <c r="BT229" i="18"/>
  <c r="BT228" i="18"/>
  <c r="BT227" i="18"/>
  <c r="BT226" i="18"/>
  <c r="BT225" i="18"/>
  <c r="BT224" i="18"/>
  <c r="BT223" i="18"/>
  <c r="BT222" i="18"/>
  <c r="BT221" i="18"/>
  <c r="BT220" i="18"/>
  <c r="BT219" i="18"/>
  <c r="BT218" i="18"/>
  <c r="BT217" i="18"/>
  <c r="BT216" i="18"/>
  <c r="BT215" i="18"/>
  <c r="BT214" i="18"/>
  <c r="BT213" i="18"/>
  <c r="BT212" i="18"/>
  <c r="BT211" i="18"/>
  <c r="BT210" i="18"/>
  <c r="BT209" i="18"/>
  <c r="BT208" i="18"/>
  <c r="BT207" i="18"/>
  <c r="BT206" i="18"/>
  <c r="BT205" i="18"/>
  <c r="BT204" i="18"/>
  <c r="BT203" i="18"/>
  <c r="BT202" i="18"/>
  <c r="BT201" i="18"/>
  <c r="BT200" i="18"/>
  <c r="BT199" i="18"/>
  <c r="BT198" i="18"/>
  <c r="BT197" i="18"/>
  <c r="BT196" i="18"/>
  <c r="BT195" i="18"/>
  <c r="BT194" i="18"/>
  <c r="BT193" i="18"/>
  <c r="BT192" i="18"/>
  <c r="BT191" i="18"/>
  <c r="BT190" i="18"/>
  <c r="BT189" i="18"/>
  <c r="BT188" i="18"/>
  <c r="BT187" i="18"/>
  <c r="BT186" i="18"/>
  <c r="BT185" i="18"/>
  <c r="BT184" i="18"/>
  <c r="BT183" i="18"/>
  <c r="BT182" i="18"/>
  <c r="BT181" i="18"/>
  <c r="BT180" i="18"/>
  <c r="BT179" i="18"/>
  <c r="BT178" i="18"/>
  <c r="BT177" i="18"/>
  <c r="BT176" i="18"/>
  <c r="BT175" i="18"/>
  <c r="BT174" i="18"/>
  <c r="BT173" i="18"/>
  <c r="BT172" i="18"/>
  <c r="BT171" i="18"/>
  <c r="BT170" i="18"/>
  <c r="BT169" i="18"/>
  <c r="BT168" i="18"/>
  <c r="BT167" i="18"/>
  <c r="BT166" i="18"/>
  <c r="BT165" i="18"/>
  <c r="BT164" i="18"/>
  <c r="BT163" i="18"/>
  <c r="BT162" i="18"/>
  <c r="BT161" i="18"/>
  <c r="BT160" i="18"/>
  <c r="BT159" i="18"/>
  <c r="BT158" i="18"/>
  <c r="BT157" i="18"/>
  <c r="BT156" i="18"/>
  <c r="BT155" i="18"/>
  <c r="BT154" i="18"/>
  <c r="BT153" i="18"/>
  <c r="BT152" i="18"/>
  <c r="BT151" i="18"/>
  <c r="BT150" i="18"/>
  <c r="BT149" i="18"/>
  <c r="BT148" i="18"/>
  <c r="BT147" i="18"/>
  <c r="BT146" i="18"/>
  <c r="BT145" i="18"/>
  <c r="BT144" i="18"/>
  <c r="BT143" i="18"/>
  <c r="BT142" i="18"/>
  <c r="BT141" i="18"/>
  <c r="BT140" i="18"/>
  <c r="BT139" i="18"/>
  <c r="BT138" i="18"/>
  <c r="BT137" i="18"/>
  <c r="BT136" i="18"/>
  <c r="BT135" i="18"/>
  <c r="BT134" i="18"/>
  <c r="BT133" i="18"/>
  <c r="BT132" i="18"/>
  <c r="BT131" i="18"/>
  <c r="BT130" i="18"/>
  <c r="BT129" i="18"/>
  <c r="BT128" i="18"/>
  <c r="BT127" i="18"/>
  <c r="BT126" i="18"/>
  <c r="BT125" i="18"/>
  <c r="BT124" i="18"/>
  <c r="BT123" i="18"/>
  <c r="BT122" i="18"/>
  <c r="BT121" i="18"/>
  <c r="BT120" i="18"/>
  <c r="BT119" i="18"/>
  <c r="BT118" i="18"/>
  <c r="BT117" i="18"/>
  <c r="BT116" i="18"/>
  <c r="BT115" i="18"/>
  <c r="BT114" i="18"/>
  <c r="BT113" i="18"/>
  <c r="BT103" i="18"/>
  <c r="BT102" i="18"/>
  <c r="BT101" i="18"/>
  <c r="BT100" i="18"/>
  <c r="BT99" i="18"/>
  <c r="BT98" i="18"/>
  <c r="BT97" i="18"/>
  <c r="BT96" i="18"/>
  <c r="BT95" i="18"/>
  <c r="BT94" i="18"/>
  <c r="BT93" i="18"/>
  <c r="BT92" i="18"/>
  <c r="BT91" i="18"/>
  <c r="BT90" i="18"/>
  <c r="BT89" i="18"/>
  <c r="BT88" i="18"/>
  <c r="BT87" i="18"/>
  <c r="BT86" i="18"/>
  <c r="BT85" i="18"/>
  <c r="BT84" i="18"/>
  <c r="BT83" i="18"/>
  <c r="BT82" i="18"/>
  <c r="BT81" i="18"/>
  <c r="BT80" i="18"/>
  <c r="BT79" i="18"/>
  <c r="BT78" i="18"/>
  <c r="BT77" i="18"/>
  <c r="BT76" i="18"/>
  <c r="BT75" i="18"/>
  <c r="BT74" i="18"/>
  <c r="BT73" i="18"/>
  <c r="BT72" i="18"/>
  <c r="BT71" i="18"/>
  <c r="BT70" i="18"/>
  <c r="BT69" i="18"/>
  <c r="BT68" i="18"/>
  <c r="BT67" i="18"/>
  <c r="BT66" i="18"/>
  <c r="BT65" i="18"/>
  <c r="BT64" i="18"/>
  <c r="BT63" i="18"/>
  <c r="BT62" i="18"/>
  <c r="BT61" i="18"/>
  <c r="BT60" i="18"/>
  <c r="BT59" i="18"/>
  <c r="BT58" i="18"/>
  <c r="BT57" i="18"/>
  <c r="BT56" i="18"/>
  <c r="BT55" i="18"/>
  <c r="BT54" i="18"/>
  <c r="BT53" i="18"/>
  <c r="BT52" i="18"/>
  <c r="BT51" i="18"/>
  <c r="BT50" i="18"/>
  <c r="BT49" i="18"/>
  <c r="BT48" i="18"/>
  <c r="BT47" i="18"/>
  <c r="BT46" i="18"/>
  <c r="BT45" i="18"/>
  <c r="BT44" i="18"/>
  <c r="BT43" i="18"/>
  <c r="BT42" i="18"/>
  <c r="BT41" i="18"/>
  <c r="BT40" i="18"/>
  <c r="BT39" i="18"/>
  <c r="BT38" i="18"/>
  <c r="BT37" i="18"/>
  <c r="BT36" i="18"/>
  <c r="BT35" i="18"/>
  <c r="BT34" i="18"/>
  <c r="BT33" i="18"/>
  <c r="BT32" i="18"/>
  <c r="BT31" i="18"/>
  <c r="BT30" i="18"/>
  <c r="BT29" i="18"/>
  <c r="BT28" i="18"/>
  <c r="BT27" i="18"/>
  <c r="BT26" i="18"/>
  <c r="BT25" i="18"/>
  <c r="BT24" i="18"/>
  <c r="BT23" i="18"/>
  <c r="BT22" i="18"/>
  <c r="BT21" i="18"/>
  <c r="BT20" i="18"/>
  <c r="BT19" i="18"/>
  <c r="BT18" i="18"/>
  <c r="BT17" i="18"/>
  <c r="BT16" i="18"/>
  <c r="BT15" i="18"/>
  <c r="BT14" i="18"/>
  <c r="BT13" i="18"/>
  <c r="BT12" i="18"/>
  <c r="BT11" i="18"/>
  <c r="BT10" i="18"/>
  <c r="C10" i="19" l="1"/>
  <c r="C9" i="19"/>
  <c r="C11" i="19"/>
  <c r="C8" i="19"/>
  <c r="C26" i="19"/>
  <c r="B9" i="21" s="1"/>
  <c r="G20" i="21" s="1"/>
  <c r="F20" i="21" s="1"/>
  <c r="E20" i="21" s="1"/>
  <c r="D20" i="21" s="1"/>
  <c r="C20" i="21" s="1"/>
  <c r="B8" i="21"/>
  <c r="M25" i="19"/>
  <c r="N25" i="19" s="1"/>
  <c r="M17" i="19"/>
  <c r="N17" i="19" s="1"/>
  <c r="C14" i="19"/>
  <c r="C15" i="19"/>
  <c r="C13" i="19"/>
  <c r="C16" i="19"/>
  <c r="H31" i="19"/>
  <c r="M12" i="19"/>
  <c r="N12" i="19" s="1"/>
  <c r="I12" i="19"/>
  <c r="H30" i="19"/>
  <c r="BT316" i="18"/>
  <c r="BT9" i="18"/>
  <c r="BT8" i="18"/>
  <c r="BR317" i="18"/>
  <c r="BS317" i="18"/>
  <c r="BQ317" i="18"/>
  <c r="BP317" i="18"/>
  <c r="BO317" i="18"/>
  <c r="BN317" i="18"/>
  <c r="BM317" i="18"/>
  <c r="BL317" i="18"/>
  <c r="BK317" i="18"/>
  <c r="BJ317" i="18"/>
  <c r="BI317" i="18"/>
  <c r="BH317" i="18"/>
  <c r="BG317" i="18"/>
  <c r="BF317" i="18"/>
  <c r="BE317" i="18"/>
  <c r="BD317" i="18"/>
  <c r="BC317" i="18"/>
  <c r="BB317" i="18"/>
  <c r="BA317" i="18"/>
  <c r="AZ317" i="18"/>
  <c r="AY317" i="18"/>
  <c r="AX317" i="18"/>
  <c r="AW317" i="18"/>
  <c r="AV317" i="18"/>
  <c r="AU317" i="18"/>
  <c r="AT317" i="18"/>
  <c r="AS317" i="18"/>
  <c r="AR317" i="18"/>
  <c r="AQ317" i="18"/>
  <c r="AP317" i="18"/>
  <c r="AO317" i="18"/>
  <c r="AN317" i="18"/>
  <c r="AM317" i="18"/>
  <c r="AL317" i="18"/>
  <c r="AK317" i="18"/>
  <c r="AJ317" i="18"/>
  <c r="AI317" i="18"/>
  <c r="AH317" i="18"/>
  <c r="AG317" i="18"/>
  <c r="AF317" i="18"/>
  <c r="AE317" i="18"/>
  <c r="AD317" i="18"/>
  <c r="AC317" i="18"/>
  <c r="AB317" i="18"/>
  <c r="AA317" i="18"/>
  <c r="Z317" i="18"/>
  <c r="Y317" i="18"/>
  <c r="X317" i="18"/>
  <c r="W317" i="18"/>
  <c r="V317" i="18"/>
  <c r="U317" i="18"/>
  <c r="T317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5" i="18"/>
  <c r="BT317" i="18" l="1"/>
  <c r="BX16" i="18" s="1"/>
  <c r="K5" i="6" l="1"/>
  <c r="B14" i="6"/>
  <c r="B13" i="6"/>
  <c r="C4" i="6"/>
  <c r="B5" i="6"/>
  <c r="G25" i="6"/>
  <c r="C23" i="6"/>
  <c r="D23" i="6"/>
  <c r="D16" i="6" l="1"/>
  <c r="N10" i="6"/>
  <c r="G16" i="6"/>
  <c r="N11" i="6"/>
  <c r="K21" i="8"/>
  <c r="E4" i="12" l="1"/>
  <c r="D4" i="12" s="1"/>
  <c r="C4" i="12" s="1"/>
  <c r="B8" i="11"/>
  <c r="H8" i="11" s="1"/>
  <c r="J9" i="8"/>
  <c r="C5" i="8"/>
  <c r="B7" i="11" l="1"/>
  <c r="B6" i="11" s="1"/>
  <c r="B5" i="11" s="1"/>
  <c r="Y3" i="1" l="1"/>
  <c r="X3" i="1"/>
  <c r="E7" i="12" l="1"/>
  <c r="D7" i="12"/>
  <c r="C7" i="12"/>
  <c r="G25" i="8" l="1"/>
  <c r="E8" i="11" l="1"/>
  <c r="E7" i="11"/>
  <c r="E6" i="11"/>
  <c r="E5" i="11"/>
  <c r="E10" i="11" s="1"/>
  <c r="D10" i="11"/>
  <c r="G74" i="8" l="1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75" i="8"/>
  <c r="E75" i="8"/>
  <c r="D75" i="8"/>
  <c r="K14" i="8" l="1"/>
  <c r="K24" i="8"/>
  <c r="G75" i="8"/>
  <c r="K12" i="6" l="1"/>
  <c r="K11" i="6"/>
  <c r="K10" i="6"/>
  <c r="K9" i="6"/>
  <c r="K8" i="6"/>
  <c r="K7" i="6"/>
  <c r="K6" i="6"/>
  <c r="I14" i="6"/>
  <c r="H14" i="6"/>
  <c r="G14" i="6"/>
  <c r="F14" i="6"/>
  <c r="E14" i="6"/>
  <c r="D14" i="6"/>
  <c r="C14" i="6"/>
  <c r="G17" i="6" l="1"/>
  <c r="G18" i="6" s="1"/>
  <c r="D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Collins, Kyle</author>
  </authors>
  <commentList>
    <comment ref="I5" authorId="0" shapeId="0" xr:uid="{48BC1701-DCF7-4142-926D-585BB09AE7E2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We know this loss ratio doesn't represent much</t>
        </r>
      </text>
    </comment>
    <comment ref="L5" authorId="0" shapeId="0" xr:uid="{E6098D7D-05CA-4366-BB49-059EE70CFD81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Should show 0 from 2018 forward</t>
        </r>
      </text>
    </comment>
  </commentList>
</comments>
</file>

<file path=xl/sharedStrings.xml><?xml version="1.0" encoding="utf-8"?>
<sst xmlns="http://schemas.openxmlformats.org/spreadsheetml/2006/main" count="1142" uniqueCount="287">
  <si>
    <t>Year</t>
  </si>
  <si>
    <t>Company</t>
  </si>
  <si>
    <t>Plan ID</t>
  </si>
  <si>
    <t>Enrollment</t>
  </si>
  <si>
    <t>Metal</t>
  </si>
  <si>
    <t>Bronze</t>
  </si>
  <si>
    <t>County</t>
  </si>
  <si>
    <t>Dade</t>
  </si>
  <si>
    <t>Palm Beach</t>
  </si>
  <si>
    <t>Exchange</t>
  </si>
  <si>
    <t>On</t>
  </si>
  <si>
    <t>Type</t>
  </si>
  <si>
    <t>EPO</t>
  </si>
  <si>
    <t>APTC_Premium</t>
  </si>
  <si>
    <t>Member_Premium</t>
  </si>
  <si>
    <t>Risk_Adj</t>
  </si>
  <si>
    <t>Medical_Claims</t>
  </si>
  <si>
    <t>Rx_Claims</t>
  </si>
  <si>
    <t>Cap_Claims</t>
  </si>
  <si>
    <t>rx_rebates</t>
  </si>
  <si>
    <t>other_claims</t>
  </si>
  <si>
    <t>Total_Claims</t>
  </si>
  <si>
    <t>CompanyX</t>
  </si>
  <si>
    <t>Off</t>
  </si>
  <si>
    <t>Category</t>
  </si>
  <si>
    <t>Date Field</t>
  </si>
  <si>
    <t>Definition</t>
  </si>
  <si>
    <t>group by</t>
  </si>
  <si>
    <t>Company Name</t>
  </si>
  <si>
    <t>Premium paid by members</t>
  </si>
  <si>
    <t>Other_Revenue</t>
  </si>
  <si>
    <t>Any other revenue for this line excluding risk adjustment</t>
  </si>
  <si>
    <t>Completed, incurred medical claims</t>
  </si>
  <si>
    <t>Completed, incurred Rx claims</t>
  </si>
  <si>
    <t>Incurred Rx rebates</t>
  </si>
  <si>
    <t>Incurred cap claims</t>
  </si>
  <si>
    <t>Any other claims impacting gross margin</t>
  </si>
  <si>
    <t>CSR Claims</t>
  </si>
  <si>
    <t>Total claims impacting gross margin</t>
  </si>
  <si>
    <t>Member months for given incurred year</t>
  </si>
  <si>
    <t>Name of network plan is offered on</t>
  </si>
  <si>
    <t>Clay</t>
  </si>
  <si>
    <t>Total_Revenue</t>
  </si>
  <si>
    <t>Total Revenue excluding risk adjustment</t>
  </si>
  <si>
    <t>Data Type</t>
  </si>
  <si>
    <t>Numeric</t>
  </si>
  <si>
    <t>Text</t>
  </si>
  <si>
    <t>Grandfathered</t>
  </si>
  <si>
    <t>Transitional</t>
  </si>
  <si>
    <t>Total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</si>
  <si>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</si>
  <si>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</si>
  <si>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</si>
  <si>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</si>
  <si>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</si>
  <si>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</si>
  <si>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</si>
  <si>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</si>
  <si>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</si>
  <si>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</si>
  <si>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</si>
  <si>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</si>
  <si>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</si>
  <si>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</si>
  <si>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</si>
  <si>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</si>
  <si>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</si>
  <si>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</si>
  <si>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</si>
  <si>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</si>
  <si>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</si>
  <si>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</si>
  <si>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</si>
  <si>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</si>
  <si>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</si>
  <si>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</si>
  <si>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</si>
  <si>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</si>
  <si>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</si>
  <si>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</si>
  <si>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</si>
  <si>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</si>
  <si>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</si>
  <si>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</si>
  <si>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</si>
  <si>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</si>
  <si>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</si>
  <si>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</si>
  <si>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</si>
  <si>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</si>
  <si>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</si>
  <si>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</si>
  <si>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</si>
  <si>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</si>
  <si>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</si>
  <si>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</si>
  <si>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</si>
  <si>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</si>
  <si>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</si>
  <si>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</si>
  <si>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</si>
  <si>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</si>
  <si>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</si>
  <si>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</si>
  <si>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</si>
  <si>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</si>
  <si>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</si>
  <si>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</si>
  <si>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</si>
  <si>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</si>
  <si>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</si>
  <si>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</si>
  <si>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</si>
  <si>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</si>
  <si>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</si>
  <si>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Other</t>
  </si>
  <si>
    <t>Instructions:</t>
  </si>
  <si>
    <t>"as of" or valuation date should be the same valuation date used for other experience in this workbook</t>
  </si>
  <si>
    <r>
      <rPr>
        <sz val="10"/>
        <rFont val="Garamond"/>
        <family val="1"/>
      </rPr>
      <t>Incurred</t>
    </r>
  </si>
  <si>
    <r>
      <rPr>
        <sz val="10"/>
        <rFont val="Garamond"/>
        <family val="1"/>
      </rPr>
      <t>Incurred Loss</t>
    </r>
  </si>
  <si>
    <t xml:space="preserve">Cost Sharing </t>
  </si>
  <si>
    <t>Member</t>
  </si>
  <si>
    <r>
      <rPr>
        <sz val="10"/>
        <rFont val="Garamond"/>
        <family val="1"/>
      </rPr>
      <t>Claims</t>
    </r>
  </si>
  <si>
    <r>
      <rPr>
        <sz val="10"/>
        <rFont val="Garamond"/>
        <family val="1"/>
      </rPr>
      <t>Ratio</t>
    </r>
  </si>
  <si>
    <r>
      <rPr>
        <sz val="10"/>
        <rFont val="Garamond"/>
        <family val="1"/>
      </rPr>
      <t>Loss Ratio</t>
    </r>
  </si>
  <si>
    <t>Payments</t>
  </si>
  <si>
    <t>Months</t>
  </si>
  <si>
    <t>Payable/Receivable</t>
  </si>
  <si>
    <t>Platinum</t>
  </si>
  <si>
    <t>Gold</t>
  </si>
  <si>
    <t>Silver 70%</t>
  </si>
  <si>
    <t>Silver 73%</t>
  </si>
  <si>
    <t>Silver 87%</t>
  </si>
  <si>
    <t>Silver 94%</t>
  </si>
  <si>
    <t>Please enter buy up and buy down members</t>
  </si>
  <si>
    <t>"as of" or valuation date for this information is the same as in other areas of the workbook</t>
  </si>
  <si>
    <t>Carrier Exit</t>
  </si>
  <si>
    <t>Buy Up / Downs</t>
  </si>
  <si>
    <t>Projected Metal Level Risk Score</t>
  </si>
  <si>
    <t>Historical risk scores will be in the experience database</t>
  </si>
  <si>
    <t>Please round to two decimal places</t>
  </si>
  <si>
    <t>Database Instructions</t>
  </si>
  <si>
    <t>General Workbook Instructions:</t>
  </si>
  <si>
    <t>Valuation Date:</t>
  </si>
  <si>
    <t xml:space="preserve">-We're looking for best estimate of completed data incurred in the prior 3 years, and the first 3 months of the current year. </t>
  </si>
  <si>
    <t>On or Off Exchange, Two possible values are "On" and "Off"</t>
  </si>
  <si>
    <t>Risk Score for given row</t>
  </si>
  <si>
    <t>Network_Name</t>
  </si>
  <si>
    <t>Member_Months</t>
  </si>
  <si>
    <t>Risk_Score</t>
  </si>
  <si>
    <t>Network1</t>
  </si>
  <si>
    <t>Database Attributes &amp; Definitions:</t>
  </si>
  <si>
    <t>Actual</t>
  </si>
  <si>
    <t>Projected</t>
  </si>
  <si>
    <t>Checks</t>
  </si>
  <si>
    <t>Instructions</t>
  </si>
  <si>
    <t>Incurred &amp; Paid</t>
  </si>
  <si>
    <t>Remaining Incurred</t>
  </si>
  <si>
    <t>Claims</t>
  </si>
  <si>
    <t>Reserve</t>
  </si>
  <si>
    <t>Date</t>
  </si>
  <si>
    <t>ACA</t>
  </si>
  <si>
    <t>Revenue</t>
  </si>
  <si>
    <t>For Any Questions - Contacts</t>
  </si>
  <si>
    <t>Kyle.Collins@floir.com</t>
  </si>
  <si>
    <t>Incurred county, all 67 Florida counties and an "other" bucket</t>
  </si>
  <si>
    <t>March_Members</t>
  </si>
  <si>
    <t>Sum of ACA column should tie to the March membership in the database</t>
  </si>
  <si>
    <t>Check</t>
  </si>
  <si>
    <t>Membership for March only of the given year (ending, not beginning members)</t>
  </si>
  <si>
    <t>Plan Type (PPO, HMO, etc.)</t>
  </si>
  <si>
    <t>Tax credit premium (on exchange only)</t>
  </si>
  <si>
    <t>Silver70</t>
  </si>
  <si>
    <t>Check:</t>
  </si>
  <si>
    <t>Plan metal level including silver variants. Platinum, Gold, Silver94, Silver87, Silver73, Silver70, Bronze, Catastrophic (for Small Group, Silver70 only)</t>
  </si>
  <si>
    <t>ACA only On/Off Exchange</t>
  </si>
  <si>
    <t>ACA &amp; Pre ACA March Ending Members</t>
  </si>
  <si>
    <t>Below, please enter ACA only enrollment by on vs off exchange</t>
  </si>
  <si>
    <t>Please enter ending members by county to the left for both ACA &amp; Pre ACA (include all metals in the ACA column)</t>
  </si>
  <si>
    <t>This is the only tab with any Pre ACA data</t>
  </si>
  <si>
    <t>For years in which CSR was paid, please enter actual amounts</t>
  </si>
  <si>
    <t>For years in which CSR was not paid, please enter an estimate of what the total amount would have been</t>
  </si>
  <si>
    <t>Cost Share Reduction Amounts</t>
  </si>
  <si>
    <t>PMPM</t>
  </si>
  <si>
    <t>For enrollment please enter member months</t>
  </si>
  <si>
    <t>Administrative Costs</t>
  </si>
  <si>
    <t>Ongoing is the run-rate admin once a plan is fully established</t>
  </si>
  <si>
    <t>We're looking for statewide PMPM estimates of administrative cost</t>
  </si>
  <si>
    <t>Please input actual or estimated costs for prior year, current year, and next year</t>
  </si>
  <si>
    <t>Plan ID #, 14 or 17-digit HIOS ID</t>
  </si>
  <si>
    <t>Note: we're not looking for anything very sophisticated, just trying to get a general sense</t>
  </si>
  <si>
    <t>Ongoing</t>
  </si>
  <si>
    <t>Start-up/Investment</t>
  </si>
  <si>
    <t>Start-up/Investment is defined as costs that will not end up as run-rate, ongoing costs</t>
  </si>
  <si>
    <t>Check1</t>
  </si>
  <si>
    <t>Check2</t>
  </si>
  <si>
    <r>
      <t xml:space="preserve">Risk adjustment collected - </t>
    </r>
    <r>
      <rPr>
        <b/>
        <sz val="11"/>
        <color theme="1"/>
        <rFont val="Calibri"/>
        <family val="2"/>
        <scheme val="minor"/>
      </rPr>
      <t>exclude from any totals</t>
    </r>
  </si>
  <si>
    <r>
      <t xml:space="preserve">Incurred claims attributable to CSR, please enter CSR claims that have been paid. This number </t>
    </r>
    <r>
      <rPr>
        <u/>
        <sz val="11"/>
        <color theme="1"/>
        <rFont val="Calibri"/>
        <family val="2"/>
        <scheme val="minor"/>
      </rPr>
      <t xml:space="preserve">should be 0 </t>
    </r>
    <r>
      <rPr>
        <sz val="11"/>
        <color theme="1"/>
        <rFont val="Calibri"/>
        <family val="2"/>
        <scheme val="minor"/>
      </rPr>
      <t xml:space="preserve">for 2018 and forward. </t>
    </r>
    <r>
      <rPr>
        <b/>
        <sz val="11"/>
        <color theme="1"/>
        <rFont val="Calibri"/>
        <family val="2"/>
        <scheme val="minor"/>
      </rPr>
      <t>Exclude from totals</t>
    </r>
  </si>
  <si>
    <t>TRADE SECRET Yes or No:</t>
  </si>
  <si>
    <t>No Choice</t>
  </si>
  <si>
    <t>-Please be sure to choose yes or no for trade secret on every tab in this workbook</t>
  </si>
  <si>
    <t>The admin costs should be broken into two buckets, Start-up/Investment  and Ongoing</t>
  </si>
  <si>
    <t>Check 1</t>
  </si>
  <si>
    <t>Check 2</t>
  </si>
  <si>
    <t>Please ensure 0 or very close</t>
  </si>
  <si>
    <t>We're looking for estimates of CSR payments</t>
  </si>
  <si>
    <t>However, total admin costs should be able to be combined with Gross Margin to be in the neighborhood of annual financials</t>
  </si>
  <si>
    <t>Plan Year</t>
  </si>
  <si>
    <t>Projected ACA Enrollment</t>
  </si>
  <si>
    <t>A/E</t>
  </si>
  <si>
    <t>Incurred Loss Ratio</t>
  </si>
  <si>
    <t>Net of the 3Rs</t>
  </si>
  <si>
    <t>Risk Adjustment Amount</t>
  </si>
  <si>
    <t>Experience Exhibit PPACA - Instructions to the Right</t>
  </si>
  <si>
    <t>This tab is to show how the projected membership from URRT &amp; Quarterly Exp. Tab breaks down by County &amp; Plan ID.</t>
  </si>
  <si>
    <t>This should include both on and off exchange.</t>
  </si>
  <si>
    <t>We understand that this will be imperfect and assumptions will be made.</t>
  </si>
  <si>
    <t>-This template is for U65 or Small Group ACA depending on the filing.</t>
  </si>
  <si>
    <t>-We're looking for one large database, plus a few tabs with exhibits.</t>
  </si>
  <si>
    <t>-The experience totals in the database should tie within reason to the quarterly aggregate experience exhibit.</t>
  </si>
  <si>
    <t>-Throughout the workbook we'd like the "as of" or valuation date to be consistent.</t>
  </si>
  <si>
    <t>For example, we'll ask for claims incurred through March, but the number of months of runout will depend on the valuation date.</t>
  </si>
  <si>
    <t>1 month of runout on March claims would be valuation date of 4/30.</t>
  </si>
  <si>
    <t>Please enter the valuation date used for your data to the right.</t>
  </si>
  <si>
    <t>-Rather than locking cells, we ask that you don't add rows or columns or change any names. Please only add information in the yellow areas.</t>
  </si>
  <si>
    <t>-We'd like any positive number to increase gross margin, and any negative number decreases gross margin.</t>
  </si>
  <si>
    <t>Neutral numbers should be positive.</t>
  </si>
  <si>
    <t>-For risk score, please round to two decimal places.</t>
  </si>
  <si>
    <t>-All data should be completed.</t>
  </si>
  <si>
    <t>-Please fill out the "database" tab as you see fit using these guidelines.</t>
  </si>
  <si>
    <t>Target</t>
  </si>
  <si>
    <t>Loss Ratio, Ratio</t>
  </si>
  <si>
    <t>Sales Commission Cost</t>
  </si>
  <si>
    <t>We're looking for the amount of sales commission spend in the above administrative cost</t>
  </si>
  <si>
    <t>Average cost for the full year, PMPM, statewide</t>
  </si>
  <si>
    <t>Commission Cost</t>
  </si>
  <si>
    <t>The total should tie to the total member months from the URRT</t>
  </si>
  <si>
    <t>Instructions to the far right</t>
  </si>
  <si>
    <t>Please add new rows if needed for additional plan IDs</t>
  </si>
  <si>
    <t>Expected Loss Ratio has been replaced with Target Loss Ratio</t>
  </si>
  <si>
    <t>Incurred claims on this tab should not include risk programs</t>
  </si>
  <si>
    <t>Total Revenue ties to total revenue in the database (risk adjustment excluded)</t>
  </si>
  <si>
    <t>Definitions are the same as on the "Database" tab</t>
  </si>
  <si>
    <t>Please have negative numbers decrease gross margin, positive increase it</t>
  </si>
  <si>
    <t>Please ensure the checks at the bottom are 0, or if not, less than half a percent off</t>
  </si>
  <si>
    <t>The target loss ratio should be what the target was for that year</t>
  </si>
  <si>
    <t>This is the same target loss ratio that would be used in the UDL</t>
  </si>
  <si>
    <t>SEP vs OEP Enrollment</t>
  </si>
  <si>
    <t>OEP MMs</t>
  </si>
  <si>
    <t>SEP MMs</t>
  </si>
  <si>
    <t>Total MMs</t>
  </si>
  <si>
    <t>SEP %</t>
  </si>
  <si>
    <t>Please enter the total member months for members sold during Open Enrollment in the OEP column</t>
  </si>
  <si>
    <t>Please enter the total member months for members sold during Special Election in the SEP column</t>
  </si>
  <si>
    <t>We're looking for the distribution of OEP vs SEP member months</t>
  </si>
  <si>
    <t>January</t>
  </si>
  <si>
    <t>February</t>
  </si>
  <si>
    <t>Effective Month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</si>
  <si>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</si>
  <si>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</si>
  <si>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</si>
  <si>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</si>
  <si>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</si>
  <si>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</si>
  <si>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</si>
  <si>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</si>
  <si>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</si>
  <si>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</si>
  <si>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For each month/year combination, please enter the amount of new sales effective for that month/year</t>
  </si>
  <si>
    <t>New Sales by Month</t>
  </si>
  <si>
    <t>We're looking for new sales by effective month</t>
  </si>
  <si>
    <t>Please ensure total member months ties to the quarterly experience exhibit and the check is 0</t>
  </si>
  <si>
    <t>New sales are represented by member-level sales, not contract-level sales</t>
  </si>
  <si>
    <t>Should be 0 everywhere in database tab, estimates of what CSR would have been if paid are requested on the "CSR" tab</t>
  </si>
  <si>
    <t>ACA Plan Options</t>
  </si>
  <si>
    <t>Type of Plan Option</t>
  </si>
  <si>
    <t></t>
  </si>
  <si>
    <t>Please list all Plan IDs for the upcoming plan year and indicate whether the plan is standardized, non-standardized, or an exception.</t>
  </si>
  <si>
    <t>Plan IDs under the exception process are those offered in excess of the limit of non-standardized plan options with plan design features aimed to benefit consumers with chronic or high-cost conditions.</t>
  </si>
  <si>
    <t>We understand that plans under the exception process may be under review by HHS at the time this exhibit is submitted to the OIR.</t>
  </si>
  <si>
    <t>This should include both on and off exchange Plan IDs.</t>
  </si>
  <si>
    <t>Please add new rows if needed for additional Plan IDs.</t>
  </si>
  <si>
    <t>Silver73</t>
  </si>
  <si>
    <t>Silver87</t>
  </si>
  <si>
    <t>Silver94</t>
  </si>
  <si>
    <t>Justin.Biro@floir.com</t>
  </si>
  <si>
    <t>-This template is the same as the prior year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</si>
</sst>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##0;###0"/>
    <numFmt numFmtId="165" formatCode="&quot;$&quot;#,##0.00"/>
    <numFmt numFmtId="166" formatCode="&quot;$&quot;#,##0"/>
    <numFmt numFmtId="167" formatCode="_(* #,##0_);_(* \(#,##0\);_(* &quot;-&quot;??_);_(@_)"/>
    <numFmt numFmtId="168" formatCode="0.000"/>
    <numFmt numFmtId="169" formatCode="0.0%"/>
  </numFmts>
  <fonts count="2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0"/>
      <color rgb="FF000000"/>
      <name val="Garamond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10"/>
      <name val="Garamond"/>
      <family val="1"/>
    </font>
    <font>
      <b/>
      <sz val="10"/>
      <color rgb="FFFF0000"/>
      <name val="Garamond"/>
      <family val="1"/>
    </font>
    <font>
      <b/>
      <sz val="10"/>
      <color rgb="FF000000"/>
      <name val="Garamond"/>
      <family val="2"/>
    </font>
    <font>
      <sz val="8"/>
      <name val="Calibri"/>
      <family val="2"/>
      <scheme val="minor"/>
    </font>
    <font>
      <sz val="11"/>
      <color theme="1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37" fontId="5" fillId="3" borderId="19" xfId="1" applyNumberFormat="1" applyFont="1" applyFill="1" applyBorder="1" applyAlignment="1" applyProtection="1">
      <alignment horizontal="center"/>
      <protection locked="0"/>
    </xf>
    <xf numFmtId="37" fontId="5" fillId="3" borderId="2" xfId="1" applyNumberFormat="1" applyFont="1" applyFill="1" applyBorder="1" applyAlignment="1" applyProtection="1">
      <alignment horizontal="center"/>
      <protection locked="0"/>
    </xf>
    <xf numFmtId="37" fontId="5" fillId="3" borderId="20" xfId="1" applyNumberFormat="1" applyFont="1" applyFill="1" applyBorder="1" applyAlignment="1" applyProtection="1">
      <alignment horizontal="center"/>
      <protection locked="0"/>
    </xf>
    <xf numFmtId="37" fontId="5" fillId="3" borderId="3" xfId="1" applyNumberFormat="1" applyFont="1" applyFill="1" applyBorder="1" applyAlignment="1" applyProtection="1">
      <alignment horizontal="center"/>
      <protection locked="0"/>
    </xf>
    <xf numFmtId="37" fontId="5" fillId="3" borderId="21" xfId="1" applyNumberFormat="1" applyFont="1" applyFill="1" applyBorder="1" applyAlignment="1" applyProtection="1">
      <alignment horizontal="center"/>
      <protection locked="0"/>
    </xf>
    <xf numFmtId="37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left"/>
    </xf>
    <xf numFmtId="0" fontId="2" fillId="0" borderId="2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5" xfId="0" applyFont="1" applyBorder="1"/>
    <xf numFmtId="0" fontId="7" fillId="0" borderId="0" xfId="3" applyFont="1" applyAlignment="1">
      <alignment horizontal="left" vertical="center"/>
    </xf>
    <xf numFmtId="0" fontId="6" fillId="0" borderId="0" xfId="3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166" fontId="6" fillId="0" borderId="0" xfId="3" applyNumberFormat="1" applyAlignment="1">
      <alignment horizontal="center" vertical="center"/>
    </xf>
    <xf numFmtId="165" fontId="6" fillId="0" borderId="0" xfId="3" applyNumberFormat="1" applyAlignment="1">
      <alignment horizontal="center" vertical="center"/>
    </xf>
    <xf numFmtId="2" fontId="6" fillId="0" borderId="0" xfId="3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67" fontId="5" fillId="3" borderId="19" xfId="1" applyNumberFormat="1" applyFont="1" applyFill="1" applyBorder="1" applyAlignment="1" applyProtection="1">
      <alignment horizontal="center"/>
      <protection locked="0"/>
    </xf>
    <xf numFmtId="167" fontId="5" fillId="3" borderId="2" xfId="1" applyNumberFormat="1" applyFont="1" applyFill="1" applyBorder="1" applyAlignment="1" applyProtection="1">
      <alignment horizontal="center"/>
      <protection locked="0"/>
    </xf>
    <xf numFmtId="167" fontId="5" fillId="3" borderId="14" xfId="1" applyNumberFormat="1" applyFont="1" applyFill="1" applyBorder="1" applyAlignment="1" applyProtection="1">
      <alignment horizontal="center"/>
      <protection locked="0"/>
    </xf>
    <xf numFmtId="167" fontId="5" fillId="3" borderId="20" xfId="1" applyNumberFormat="1" applyFont="1" applyFill="1" applyBorder="1" applyAlignment="1" applyProtection="1">
      <alignment horizontal="center"/>
      <protection locked="0"/>
    </xf>
    <xf numFmtId="167" fontId="5" fillId="3" borderId="3" xfId="1" applyNumberFormat="1" applyFont="1" applyFill="1" applyBorder="1" applyAlignment="1" applyProtection="1">
      <alignment horizontal="center"/>
      <protection locked="0"/>
    </xf>
    <xf numFmtId="167" fontId="5" fillId="3" borderId="1" xfId="1" applyNumberFormat="1" applyFont="1" applyFill="1" applyBorder="1" applyAlignment="1" applyProtection="1">
      <alignment horizontal="center"/>
      <protection locked="0"/>
    </xf>
    <xf numFmtId="167" fontId="5" fillId="3" borderId="21" xfId="1" applyNumberFormat="1" applyFont="1" applyFill="1" applyBorder="1" applyAlignment="1" applyProtection="1">
      <alignment horizontal="center"/>
      <protection locked="0"/>
    </xf>
    <xf numFmtId="167" fontId="5" fillId="3" borderId="4" xfId="1" applyNumberFormat="1" applyFont="1" applyFill="1" applyBorder="1" applyAlignment="1" applyProtection="1">
      <alignment horizontal="center"/>
      <protection locked="0"/>
    </xf>
    <xf numFmtId="167" fontId="5" fillId="3" borderId="15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67" fontId="5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7" fontId="2" fillId="0" borderId="16" xfId="1" applyNumberFormat="1" applyFont="1" applyBorder="1" applyAlignment="1">
      <alignment horizontal="center"/>
    </xf>
    <xf numFmtId="37" fontId="2" fillId="0" borderId="17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7" fontId="5" fillId="3" borderId="24" xfId="1" applyNumberFormat="1" applyFont="1" applyFill="1" applyBorder="1" applyAlignment="1" applyProtection="1">
      <alignment horizontal="center"/>
      <protection locked="0"/>
    </xf>
    <xf numFmtId="167" fontId="5" fillId="3" borderId="23" xfId="1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center"/>
    </xf>
    <xf numFmtId="37" fontId="0" fillId="0" borderId="0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0" xfId="0" applyFont="1" applyAlignment="1">
      <alignment horizontal="left"/>
    </xf>
    <xf numFmtId="39" fontId="5" fillId="3" borderId="19" xfId="1" applyNumberFormat="1" applyFont="1" applyFill="1" applyBorder="1" applyAlignment="1" applyProtection="1">
      <alignment horizontal="center"/>
      <protection locked="0"/>
    </xf>
    <xf numFmtId="39" fontId="5" fillId="3" borderId="2" xfId="1" applyNumberFormat="1" applyFont="1" applyFill="1" applyBorder="1" applyAlignment="1" applyProtection="1">
      <alignment horizontal="center"/>
      <protection locked="0"/>
    </xf>
    <xf numFmtId="39" fontId="5" fillId="3" borderId="20" xfId="1" applyNumberFormat="1" applyFont="1" applyFill="1" applyBorder="1" applyAlignment="1" applyProtection="1">
      <alignment horizontal="center"/>
      <protection locked="0"/>
    </xf>
    <xf numFmtId="39" fontId="5" fillId="3" borderId="3" xfId="1" applyNumberFormat="1" applyFont="1" applyFill="1" applyBorder="1" applyAlignment="1" applyProtection="1">
      <alignment horizontal="center"/>
      <protection locked="0"/>
    </xf>
    <xf numFmtId="39" fontId="5" fillId="3" borderId="21" xfId="1" applyNumberFormat="1" applyFont="1" applyFill="1" applyBorder="1" applyAlignment="1" applyProtection="1">
      <alignment horizontal="center"/>
      <protection locked="0"/>
    </xf>
    <xf numFmtId="39" fontId="5" fillId="3" borderId="4" xfId="1" applyNumberFormat="1" applyFont="1" applyFill="1" applyBorder="1" applyAlignment="1" applyProtection="1">
      <alignment horizontal="center"/>
      <protection locked="0"/>
    </xf>
    <xf numFmtId="0" fontId="0" fillId="0" borderId="8" xfId="0" quotePrefix="1" applyBorder="1"/>
    <xf numFmtId="0" fontId="11" fillId="0" borderId="5" xfId="0" applyFont="1" applyBorder="1"/>
    <xf numFmtId="0" fontId="10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14" fontId="5" fillId="3" borderId="25" xfId="1" applyNumberFormat="1" applyFont="1" applyFill="1" applyBorder="1" applyAlignment="1" applyProtection="1">
      <alignment horizontal="center"/>
      <protection locked="0"/>
    </xf>
    <xf numFmtId="0" fontId="0" fillId="0" borderId="10" xfId="0" quotePrefix="1" applyBorder="1"/>
    <xf numFmtId="0" fontId="10" fillId="0" borderId="5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6" fillId="4" borderId="0" xfId="3" applyFill="1" applyAlignment="1">
      <alignment horizontal="center" vertical="center"/>
    </xf>
    <xf numFmtId="0" fontId="6" fillId="5" borderId="0" xfId="3" applyFill="1" applyAlignment="1">
      <alignment horizontal="center" vertical="center"/>
    </xf>
    <xf numFmtId="0" fontId="8" fillId="0" borderId="24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3" fontId="6" fillId="0" borderId="0" xfId="3" applyNumberFormat="1" applyAlignment="1">
      <alignment horizontal="center" vertical="center"/>
    </xf>
    <xf numFmtId="164" fontId="9" fillId="4" borderId="20" xfId="3" applyNumberFormat="1" applyFont="1" applyFill="1" applyBorder="1" applyAlignment="1">
      <alignment horizontal="center" vertical="center" wrapText="1"/>
    </xf>
    <xf numFmtId="3" fontId="9" fillId="3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4" quotePrefix="1" applyBorder="1"/>
    <xf numFmtId="0" fontId="12" fillId="0" borderId="10" xfId="4" applyBorder="1" applyAlignment="1">
      <alignment horizontal="left"/>
    </xf>
    <xf numFmtId="3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/>
    <xf numFmtId="0" fontId="2" fillId="0" borderId="10" xfId="0" quotePrefix="1" applyFont="1" applyBorder="1"/>
    <xf numFmtId="9" fontId="4" fillId="0" borderId="22" xfId="2" applyFont="1" applyFill="1" applyBorder="1" applyAlignment="1">
      <alignment horizontal="center"/>
    </xf>
    <xf numFmtId="9" fontId="4" fillId="0" borderId="13" xfId="2" applyFont="1" applyFill="1" applyBorder="1" applyAlignment="1">
      <alignment horizontal="center"/>
    </xf>
    <xf numFmtId="9" fontId="5" fillId="0" borderId="13" xfId="2" applyFont="1" applyFill="1" applyBorder="1"/>
    <xf numFmtId="3" fontId="5" fillId="3" borderId="13" xfId="2" applyNumberFormat="1" applyFont="1" applyFill="1" applyBorder="1" applyAlignment="1" applyProtection="1">
      <alignment horizontal="center"/>
      <protection locked="0"/>
    </xf>
    <xf numFmtId="9" fontId="5" fillId="0" borderId="21" xfId="2" applyFont="1" applyFill="1" applyBorder="1"/>
    <xf numFmtId="3" fontId="5" fillId="3" borderId="4" xfId="2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6" fillId="0" borderId="9" xfId="3" applyBorder="1" applyAlignment="1">
      <alignment horizontal="center" vertical="center"/>
    </xf>
    <xf numFmtId="0" fontId="6" fillId="0" borderId="11" xfId="3" applyBorder="1" applyAlignment="1">
      <alignment horizontal="center" vertical="center"/>
    </xf>
    <xf numFmtId="0" fontId="6" fillId="0" borderId="12" xfId="3" applyBorder="1" applyAlignment="1">
      <alignment horizontal="center" vertical="center"/>
    </xf>
    <xf numFmtId="0" fontId="0" fillId="3" borderId="12" xfId="0" applyFill="1" applyBorder="1"/>
    <xf numFmtId="0" fontId="13" fillId="0" borderId="0" xfId="0" applyFont="1" applyAlignment="1">
      <alignment horizontal="center"/>
    </xf>
    <xf numFmtId="0" fontId="0" fillId="0" borderId="28" xfId="0" applyBorder="1"/>
    <xf numFmtId="0" fontId="14" fillId="0" borderId="5" xfId="0" applyFont="1" applyBorder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3" fillId="0" borderId="8" xfId="0" quotePrefix="1" applyFont="1" applyBorder="1"/>
    <xf numFmtId="0" fontId="14" fillId="0" borderId="26" xfId="0" applyFont="1" applyBorder="1" applyAlignment="1">
      <alignment horizontal="left"/>
    </xf>
    <xf numFmtId="0" fontId="0" fillId="0" borderId="27" xfId="0" applyBorder="1"/>
    <xf numFmtId="0" fontId="13" fillId="0" borderId="27" xfId="0" applyFont="1" applyBorder="1" applyAlignment="1">
      <alignment horizontal="left"/>
    </xf>
    <xf numFmtId="0" fontId="0" fillId="3" borderId="11" xfId="0" applyFill="1" applyBorder="1"/>
    <xf numFmtId="0" fontId="0" fillId="0" borderId="0" xfId="0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4" fillId="0" borderId="25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21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166" fontId="9" fillId="3" borderId="0" xfId="3" applyNumberFormat="1" applyFont="1" applyFill="1" applyAlignment="1" applyProtection="1">
      <alignment horizontal="center" vertical="center" wrapText="1"/>
      <protection locked="0"/>
    </xf>
    <xf numFmtId="166" fontId="6" fillId="3" borderId="23" xfId="3" applyNumberFormat="1" applyFill="1" applyBorder="1" applyAlignment="1" applyProtection="1">
      <alignment horizontal="center" vertical="center" wrapText="1"/>
      <protection locked="0"/>
    </xf>
    <xf numFmtId="166" fontId="8" fillId="3" borderId="0" xfId="3" applyNumberFormat="1" applyFont="1" applyFill="1" applyAlignment="1" applyProtection="1">
      <alignment horizontal="center" vertical="center" wrapText="1"/>
      <protection locked="0"/>
    </xf>
    <xf numFmtId="166" fontId="8" fillId="3" borderId="24" xfId="3" applyNumberFormat="1" applyFont="1" applyFill="1" applyBorder="1" applyAlignment="1" applyProtection="1">
      <alignment horizontal="center" vertical="center" wrapText="1"/>
      <protection locked="0"/>
    </xf>
    <xf numFmtId="166" fontId="8" fillId="3" borderId="23" xfId="3" applyNumberFormat="1" applyFont="1" applyFill="1" applyBorder="1" applyAlignment="1" applyProtection="1">
      <alignment horizontal="center" vertical="center" wrapText="1"/>
      <protection locked="0"/>
    </xf>
    <xf numFmtId="166" fontId="8" fillId="6" borderId="0" xfId="3" applyNumberFormat="1" applyFont="1" applyFill="1" applyAlignment="1" applyProtection="1">
      <alignment horizontal="center" vertical="center" wrapText="1"/>
      <protection locked="0"/>
    </xf>
    <xf numFmtId="166" fontId="8" fillId="6" borderId="24" xfId="3" applyNumberFormat="1" applyFont="1" applyFill="1" applyBorder="1" applyAlignment="1" applyProtection="1">
      <alignment horizontal="center" vertical="center" wrapText="1"/>
      <protection locked="0"/>
    </xf>
    <xf numFmtId="166" fontId="8" fillId="6" borderId="23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0" xfId="3" applyNumberFormat="1" applyFont="1" applyAlignment="1" applyProtection="1">
      <alignment horizontal="center" vertical="center" wrapText="1"/>
      <protection locked="0"/>
    </xf>
    <xf numFmtId="166" fontId="9" fillId="0" borderId="24" xfId="3" applyNumberFormat="1" applyFont="1" applyBorder="1" applyAlignment="1" applyProtection="1">
      <alignment horizontal="center" vertical="center" wrapText="1"/>
      <protection locked="0"/>
    </xf>
    <xf numFmtId="165" fontId="6" fillId="0" borderId="11" xfId="3" applyNumberFormat="1" applyBorder="1" applyAlignment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/>
      <protection locked="0"/>
    </xf>
    <xf numFmtId="166" fontId="5" fillId="3" borderId="3" xfId="1" applyNumberFormat="1" applyFont="1" applyFill="1" applyBorder="1" applyAlignment="1" applyProtection="1">
      <alignment horizontal="center"/>
      <protection locked="0"/>
    </xf>
    <xf numFmtId="166" fontId="5" fillId="3" borderId="4" xfId="1" applyNumberFormat="1" applyFont="1" applyFill="1" applyBorder="1" applyAlignment="1" applyProtection="1">
      <alignment horizontal="center"/>
      <protection locked="0"/>
    </xf>
    <xf numFmtId="37" fontId="5" fillId="0" borderId="1" xfId="0" applyNumberFormat="1" applyFont="1" applyBorder="1" applyAlignment="1" applyProtection="1">
      <alignment horizontal="center"/>
      <protection locked="0"/>
    </xf>
    <xf numFmtId="3" fontId="5" fillId="0" borderId="17" xfId="1" applyNumberFormat="1" applyFont="1" applyFill="1" applyBorder="1" applyAlignment="1" applyProtection="1">
      <alignment horizontal="center"/>
      <protection locked="0"/>
    </xf>
    <xf numFmtId="3" fontId="5" fillId="0" borderId="13" xfId="1" applyNumberFormat="1" applyFont="1" applyFill="1" applyBorder="1" applyAlignment="1" applyProtection="1">
      <alignment horizontal="center"/>
      <protection locked="0"/>
    </xf>
    <xf numFmtId="3" fontId="5" fillId="0" borderId="4" xfId="1" applyNumberFormat="1" applyFont="1" applyFill="1" applyBorder="1" applyAlignment="1" applyProtection="1">
      <alignment horizontal="center"/>
      <protection locked="0"/>
    </xf>
    <xf numFmtId="166" fontId="5" fillId="0" borderId="13" xfId="1" applyNumberFormat="1" applyFont="1" applyFill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/>
      <protection locked="0"/>
    </xf>
    <xf numFmtId="165" fontId="5" fillId="0" borderId="3" xfId="1" applyNumberFormat="1" applyFont="1" applyFill="1" applyBorder="1" applyAlignment="1" applyProtection="1">
      <alignment horizontal="center"/>
      <protection locked="0"/>
    </xf>
    <xf numFmtId="165" fontId="5" fillId="0" borderId="4" xfId="1" applyNumberFormat="1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37" fontId="5" fillId="0" borderId="2" xfId="0" applyNumberFormat="1" applyFont="1" applyBorder="1" applyAlignment="1" applyProtection="1">
      <alignment horizontal="center"/>
      <protection locked="0"/>
    </xf>
    <xf numFmtId="37" fontId="5" fillId="0" borderId="3" xfId="0" applyNumberFormat="1" applyFont="1" applyBorder="1" applyAlignment="1" applyProtection="1">
      <alignment horizontal="center"/>
      <protection locked="0"/>
    </xf>
    <xf numFmtId="37" fontId="5" fillId="0" borderId="4" xfId="0" applyNumberFormat="1" applyFont="1" applyBorder="1" applyAlignment="1" applyProtection="1">
      <alignment horizontal="center"/>
      <protection locked="0"/>
    </xf>
    <xf numFmtId="3" fontId="5" fillId="0" borderId="4" xfId="2" applyNumberFormat="1" applyFont="1" applyFill="1" applyBorder="1" applyAlignment="1" applyProtection="1">
      <alignment horizontal="center"/>
      <protection locked="0"/>
    </xf>
    <xf numFmtId="164" fontId="9" fillId="4" borderId="2" xfId="3" applyNumberFormat="1" applyFont="1" applyFill="1" applyBorder="1" applyAlignment="1">
      <alignment horizontal="center" vertical="center" wrapText="1"/>
    </xf>
    <xf numFmtId="164" fontId="9" fillId="4" borderId="3" xfId="3" applyNumberFormat="1" applyFont="1" applyFill="1" applyBorder="1" applyAlignment="1">
      <alignment horizontal="center" vertical="center" wrapText="1"/>
    </xf>
    <xf numFmtId="164" fontId="9" fillId="4" borderId="4" xfId="3" applyNumberFormat="1" applyFont="1" applyFill="1" applyBorder="1" applyAlignment="1">
      <alignment horizontal="center" vertical="center" wrapText="1"/>
    </xf>
    <xf numFmtId="166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164" fontId="19" fillId="4" borderId="22" xfId="3" applyNumberFormat="1" applyFont="1" applyFill="1" applyBorder="1" applyAlignment="1">
      <alignment horizontal="right" vertical="center" wrapText="1"/>
    </xf>
    <xf numFmtId="3" fontId="19" fillId="0" borderId="22" xfId="3" applyNumberFormat="1" applyFont="1" applyBorder="1" applyAlignment="1" applyProtection="1">
      <alignment horizontal="center" vertical="center" wrapText="1"/>
      <protection locked="0"/>
    </xf>
    <xf numFmtId="166" fontId="19" fillId="0" borderId="16" xfId="3" applyNumberFormat="1" applyFont="1" applyBorder="1" applyAlignment="1" applyProtection="1">
      <alignment horizontal="center" vertical="center" wrapText="1"/>
      <protection locked="0"/>
    </xf>
    <xf numFmtId="169" fontId="21" fillId="3" borderId="16" xfId="2" applyNumberFormat="1" applyFont="1" applyFill="1" applyBorder="1" applyAlignment="1" applyProtection="1">
      <alignment horizontal="center" vertical="center" wrapText="1"/>
      <protection locked="0"/>
    </xf>
    <xf numFmtId="166" fontId="20" fillId="0" borderId="16" xfId="3" applyNumberFormat="1" applyFont="1" applyBorder="1" applyAlignment="1" applyProtection="1">
      <alignment horizontal="center" vertical="center" wrapText="1"/>
      <protection locked="0"/>
    </xf>
    <xf numFmtId="168" fontId="20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22" fillId="4" borderId="22" xfId="3" applyNumberFormat="1" applyFont="1" applyFill="1" applyBorder="1" applyAlignment="1">
      <alignment horizontal="right" vertical="center" wrapText="1"/>
    </xf>
    <xf numFmtId="3" fontId="22" fillId="0" borderId="22" xfId="3" applyNumberFormat="1" applyFont="1" applyBorder="1" applyAlignment="1" applyProtection="1">
      <alignment horizontal="center" vertical="center" wrapText="1"/>
      <protection locked="0"/>
    </xf>
    <xf numFmtId="166" fontId="22" fillId="0" borderId="16" xfId="3" applyNumberFormat="1" applyFont="1" applyBorder="1" applyAlignment="1" applyProtection="1">
      <alignment horizontal="center" vertical="center" wrapText="1"/>
      <protection locked="0"/>
    </xf>
    <xf numFmtId="164" fontId="22" fillId="5" borderId="21" xfId="3" applyNumberFormat="1" applyFont="1" applyFill="1" applyBorder="1" applyAlignment="1">
      <alignment horizontal="right" vertical="center" wrapText="1"/>
    </xf>
    <xf numFmtId="166" fontId="20" fillId="3" borderId="16" xfId="3" applyNumberFormat="1" applyFont="1" applyFill="1" applyBorder="1" applyAlignment="1" applyProtection="1">
      <alignment horizontal="center" vertical="center" wrapText="1"/>
      <protection locked="0"/>
    </xf>
    <xf numFmtId="166" fontId="20" fillId="6" borderId="16" xfId="3" applyNumberFormat="1" applyFont="1" applyFill="1" applyBorder="1" applyAlignment="1" applyProtection="1">
      <alignment horizontal="center" vertical="center" wrapText="1"/>
      <protection locked="0"/>
    </xf>
    <xf numFmtId="3" fontId="22" fillId="0" borderId="21" xfId="3" applyNumberFormat="1" applyFont="1" applyBorder="1" applyAlignment="1" applyProtection="1">
      <alignment horizontal="center" vertical="center" wrapText="1"/>
      <protection locked="0"/>
    </xf>
    <xf numFmtId="166" fontId="22" fillId="0" borderId="23" xfId="3" applyNumberFormat="1" applyFont="1" applyBorder="1" applyAlignment="1" applyProtection="1">
      <alignment horizontal="center" vertical="center" wrapText="1"/>
      <protection locked="0"/>
    </xf>
    <xf numFmtId="169" fontId="21" fillId="3" borderId="23" xfId="2" applyNumberFormat="1" applyFont="1" applyFill="1" applyBorder="1" applyAlignment="1" applyProtection="1">
      <alignment horizontal="center" vertical="center" wrapText="1"/>
      <protection locked="0"/>
    </xf>
    <xf numFmtId="166" fontId="20" fillId="0" borderId="23" xfId="3" applyNumberFormat="1" applyFont="1" applyBorder="1" applyAlignment="1" applyProtection="1">
      <alignment horizontal="center" vertical="center" wrapText="1"/>
      <protection locked="0"/>
    </xf>
    <xf numFmtId="168" fontId="20" fillId="0" borderId="15" xfId="2" applyNumberFormat="1" applyFont="1" applyFill="1" applyBorder="1" applyAlignment="1" applyProtection="1">
      <alignment horizontal="center" vertical="center" wrapText="1"/>
      <protection locked="0"/>
    </xf>
    <xf numFmtId="3" fontId="9" fillId="3" borderId="23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3" xfId="3" applyNumberFormat="1" applyFont="1" applyBorder="1" applyAlignment="1" applyProtection="1">
      <alignment horizontal="center" vertical="center" wrapText="1"/>
      <protection locked="0"/>
    </xf>
    <xf numFmtId="164" fontId="9" fillId="5" borderId="4" xfId="3" applyNumberFormat="1" applyFont="1" applyFill="1" applyBorder="1" applyAlignment="1">
      <alignment horizontal="center" vertical="center" wrapText="1"/>
    </xf>
    <xf numFmtId="3" fontId="22" fillId="3" borderId="22" xfId="3" applyNumberFormat="1" applyFont="1" applyFill="1" applyBorder="1" applyAlignment="1" applyProtection="1">
      <alignment horizontal="center" vertical="center" wrapText="1"/>
      <protection locked="0"/>
    </xf>
    <xf numFmtId="166" fontId="22" fillId="3" borderId="16" xfId="3" applyNumberFormat="1" applyFont="1" applyFill="1" applyBorder="1" applyAlignment="1" applyProtection="1">
      <alignment horizontal="center" vertical="center" wrapText="1"/>
      <protection locked="0"/>
    </xf>
    <xf numFmtId="169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69" fontId="20" fillId="0" borderId="16" xfId="2" applyNumberFormat="1" applyFont="1" applyFill="1" applyBorder="1" applyAlignment="1" applyProtection="1">
      <alignment horizontal="center" vertical="center" wrapText="1"/>
      <protection locked="0"/>
    </xf>
    <xf numFmtId="169" fontId="8" fillId="0" borderId="24" xfId="2" applyNumberFormat="1" applyFont="1" applyFill="1" applyBorder="1" applyAlignment="1" applyProtection="1">
      <alignment horizontal="center" vertical="center" wrapText="1"/>
      <protection locked="0"/>
    </xf>
    <xf numFmtId="169" fontId="6" fillId="0" borderId="23" xfId="2" applyNumberFormat="1" applyFont="1" applyFill="1" applyBorder="1" applyAlignment="1" applyProtection="1">
      <alignment horizontal="center" vertical="center" wrapText="1"/>
      <protection locked="0"/>
    </xf>
    <xf numFmtId="169" fontId="20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2" applyNumberFormat="1" applyFont="1" applyFill="1" applyBorder="1" applyAlignment="1" applyProtection="1">
      <alignment horizontal="center" vertical="center" wrapText="1"/>
      <protection locked="0"/>
    </xf>
    <xf numFmtId="168" fontId="8" fillId="6" borderId="1" xfId="2" applyNumberFormat="1" applyFont="1" applyFill="1" applyBorder="1" applyAlignment="1" applyProtection="1">
      <alignment horizontal="center" vertical="center" wrapText="1"/>
      <protection locked="0"/>
    </xf>
    <xf numFmtId="168" fontId="8" fillId="6" borderId="14" xfId="2" applyNumberFormat="1" applyFont="1" applyFill="1" applyBorder="1" applyAlignment="1" applyProtection="1">
      <alignment horizontal="center" vertical="center" wrapText="1"/>
      <protection locked="0"/>
    </xf>
    <xf numFmtId="168" fontId="6" fillId="6" borderId="15" xfId="2" applyNumberFormat="1" applyFont="1" applyFill="1" applyBorder="1" applyAlignment="1" applyProtection="1">
      <alignment horizontal="center" vertical="center" wrapText="1"/>
      <protection locked="0"/>
    </xf>
    <xf numFmtId="166" fontId="5" fillId="3" borderId="13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169" fontId="8" fillId="6" borderId="0" xfId="2" applyNumberFormat="1" applyFont="1" applyFill="1" applyBorder="1" applyAlignment="1" applyProtection="1">
      <alignment horizontal="center" vertical="center" wrapText="1"/>
      <protection locked="0"/>
    </xf>
    <xf numFmtId="169" fontId="8" fillId="6" borderId="24" xfId="2" applyNumberFormat="1" applyFont="1" applyFill="1" applyBorder="1" applyAlignment="1" applyProtection="1">
      <alignment horizontal="center" vertical="center" wrapText="1"/>
      <protection locked="0"/>
    </xf>
    <xf numFmtId="169" fontId="8" fillId="6" borderId="23" xfId="2" applyNumberFormat="1" applyFont="1" applyFill="1" applyBorder="1" applyAlignment="1" applyProtection="1">
      <alignment horizontal="center" vertical="center" wrapText="1"/>
      <protection locked="0"/>
    </xf>
    <xf numFmtId="3" fontId="5" fillId="3" borderId="2" xfId="1" applyNumberFormat="1" applyFont="1" applyFill="1" applyBorder="1" applyAlignment="1" applyProtection="1">
      <alignment horizontal="center"/>
      <protection locked="0"/>
    </xf>
    <xf numFmtId="3" fontId="5" fillId="0" borderId="2" xfId="1" applyNumberFormat="1" applyFont="1" applyFill="1" applyBorder="1" applyAlignment="1" applyProtection="1">
      <alignment horizontal="center"/>
      <protection locked="0"/>
    </xf>
    <xf numFmtId="3" fontId="5" fillId="3" borderId="3" xfId="1" applyNumberFormat="1" applyFont="1" applyFill="1" applyBorder="1" applyAlignment="1" applyProtection="1">
      <alignment horizontal="center"/>
      <protection locked="0"/>
    </xf>
    <xf numFmtId="3" fontId="5" fillId="0" borderId="3" xfId="1" applyNumberFormat="1" applyFont="1" applyFill="1" applyBorder="1" applyAlignment="1" applyProtection="1">
      <alignment horizontal="center"/>
      <protection locked="0"/>
    </xf>
    <xf numFmtId="3" fontId="5" fillId="3" borderId="4" xfId="1" applyNumberFormat="1" applyFont="1" applyFill="1" applyBorder="1" applyAlignment="1" applyProtection="1">
      <alignment horizontal="center"/>
      <protection locked="0"/>
    </xf>
    <xf numFmtId="9" fontId="5" fillId="0" borderId="2" xfId="2" applyFont="1" applyFill="1" applyBorder="1" applyAlignment="1" applyProtection="1">
      <alignment horizontal="center"/>
      <protection locked="0"/>
    </xf>
    <xf numFmtId="9" fontId="5" fillId="0" borderId="3" xfId="2" applyFont="1" applyFill="1" applyBorder="1" applyAlignment="1" applyProtection="1">
      <alignment horizontal="center"/>
      <protection locked="0"/>
    </xf>
    <xf numFmtId="9" fontId="5" fillId="0" borderId="4" xfId="2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28" xfId="0" applyFont="1" applyBorder="1" applyAlignment="1">
      <alignment horizontal="left"/>
    </xf>
    <xf numFmtId="165" fontId="10" fillId="0" borderId="0" xfId="0" applyNumberFormat="1" applyFont="1" applyAlignment="1">
      <alignment horizontal="centerContinuous"/>
    </xf>
    <xf numFmtId="165" fontId="0" fillId="0" borderId="0" xfId="0" applyNumberFormat="1" applyAlignment="1">
      <alignment horizontal="centerContinuous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/>
    <xf numFmtId="0" fontId="24" fillId="0" borderId="0" xfId="0" applyFont="1"/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24" fillId="0" borderId="11" xfId="0" applyFont="1" applyBorder="1"/>
    <xf numFmtId="0" fontId="0" fillId="0" borderId="0" xfId="0" applyBorder="1"/>
    <xf numFmtId="0" fontId="0" fillId="0" borderId="0" xfId="0" quotePrefix="1" applyBorder="1"/>
    <xf numFmtId="165" fontId="6" fillId="0" borderId="0" xfId="3" applyNumberFormat="1" applyBorder="1" applyAlignment="1">
      <alignment horizontal="center" vertical="center"/>
    </xf>
    <xf numFmtId="0" fontId="6" fillId="0" borderId="0" xfId="3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4" xfId="0" applyBorder="1"/>
    <xf numFmtId="0" fontId="0" fillId="7" borderId="0" xfId="0" applyFill="1"/>
    <xf numFmtId="165" fontId="6" fillId="7" borderId="0" xfId="3" applyNumberFormat="1" applyFill="1" applyAlignment="1">
      <alignment horizontal="center" vertical="center"/>
    </xf>
    <xf numFmtId="0" fontId="6" fillId="7" borderId="0" xfId="3" applyFill="1" applyAlignment="1">
      <alignment horizontal="center" vertical="center"/>
    </xf>
    <xf numFmtId="0" fontId="0" fillId="7" borderId="9" xfId="0" applyFill="1" applyBorder="1"/>
    <xf numFmtId="0" fontId="0" fillId="7" borderId="11" xfId="0" applyFill="1" applyBorder="1"/>
    <xf numFmtId="0" fontId="0" fillId="7" borderId="12" xfId="0" applyFill="1" applyBorder="1"/>
    <xf numFmtId="0" fontId="17" fillId="7" borderId="0" xfId="0" applyFont="1" applyFill="1"/>
    <xf numFmtId="0" fontId="0" fillId="7" borderId="0" xfId="0" applyFill="1" applyAlignment="1">
      <alignment horizontal="left"/>
    </xf>
    <xf numFmtId="0" fontId="17" fillId="7" borderId="0" xfId="0" applyFont="1" applyFill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0" fillId="7" borderId="0" xfId="0" applyFont="1" applyFill="1"/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</cellXfs>
  <cellStyles count="5">
    <cellStyle name="Comma" xfId="1" builtinId="3"/>
    <cellStyle name="Hyperlink" xfId="4" builtinId="8"/>
    <cellStyle name="Normal" xfId="0" builtinId="0"/>
    <cellStyle name="Normal 9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ustin.Biro@floir.com" TargetMode="External"/><Relationship Id="rId1" Type="http://schemas.openxmlformats.org/officeDocument/2006/relationships/hyperlink" Target="mailto:Kyle.Collins@floi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M58"/>
  <sheetViews>
    <sheetView showGridLines="0" tabSelected="1" zoomScaleNormal="100" workbookViewId="0">
      <selection activeCell="K32" sqref="K32"/>
    </sheetView>
  </sheetViews>
  <sheetFormatPr defaultRowHeight="15" x14ac:dyDescent="0.25"/>
  <cols>
    <col min="1" max="1" width="4.7109375" customWidth="1"/>
    <col min="2" max="2" width="10.7109375" customWidth="1"/>
    <col min="3" max="3" width="20.7109375" customWidth="1"/>
    <col min="4" max="4" width="10.7109375" customWidth="1"/>
    <col min="5" max="5" width="52.140625" customWidth="1"/>
    <col min="6" max="7" width="15.7109375" customWidth="1"/>
    <col min="11" max="11" width="9.140625" customWidth="1"/>
  </cols>
  <sheetData>
    <row r="1" spans="2:13" ht="18.75" x14ac:dyDescent="0.3">
      <c r="B1" s="76" t="s">
        <v>142</v>
      </c>
      <c r="C1" s="4"/>
      <c r="D1" s="4"/>
      <c r="E1" s="4"/>
      <c r="F1" s="4"/>
      <c r="G1" s="4"/>
      <c r="H1" s="123" t="s">
        <v>143</v>
      </c>
      <c r="I1" s="77"/>
      <c r="J1" s="78"/>
      <c r="K1" s="123" t="s">
        <v>207</v>
      </c>
      <c r="L1" s="77"/>
      <c r="M1" s="78"/>
    </row>
    <row r="2" spans="2:13" ht="15.75" thickBot="1" x14ac:dyDescent="0.3">
      <c r="B2" s="75" t="s">
        <v>286</v>
      </c>
      <c r="G2" s="228"/>
      <c r="H2" s="6"/>
      <c r="I2" s="228"/>
      <c r="J2" s="7"/>
      <c r="K2" s="6"/>
      <c r="M2" s="7"/>
    </row>
    <row r="3" spans="2:13" ht="15.75" thickBot="1" x14ac:dyDescent="0.3">
      <c r="B3" s="75" t="s">
        <v>217</v>
      </c>
      <c r="G3" s="228"/>
      <c r="H3" s="6"/>
      <c r="I3" s="79"/>
      <c r="J3" s="7"/>
      <c r="K3" s="6"/>
      <c r="L3" s="124">
        <v>2027</v>
      </c>
      <c r="M3" s="7"/>
    </row>
    <row r="4" spans="2:13" ht="15.75" thickBot="1" x14ac:dyDescent="0.3">
      <c r="B4" s="75" t="s">
        <v>218</v>
      </c>
      <c r="H4" s="8"/>
      <c r="I4" s="9"/>
      <c r="J4" s="10"/>
      <c r="K4" s="8"/>
      <c r="L4" s="9"/>
      <c r="M4" s="10"/>
    </row>
    <row r="5" spans="2:13" ht="17.25" x14ac:dyDescent="0.3">
      <c r="B5" s="75" t="s">
        <v>219</v>
      </c>
      <c r="H5" s="114" t="s">
        <v>198</v>
      </c>
      <c r="I5" s="115"/>
      <c r="J5" s="116"/>
    </row>
    <row r="6" spans="2:13" ht="15" customHeight="1" x14ac:dyDescent="0.25">
      <c r="B6" s="75" t="s">
        <v>220</v>
      </c>
      <c r="H6" s="6"/>
      <c r="J6" s="7"/>
    </row>
    <row r="7" spans="2:13" ht="15" customHeight="1" x14ac:dyDescent="0.25">
      <c r="B7" s="6"/>
      <c r="C7" t="s">
        <v>221</v>
      </c>
      <c r="H7" s="6"/>
      <c r="I7" s="112" t="s">
        <v>199</v>
      </c>
      <c r="J7" s="7"/>
    </row>
    <row r="8" spans="2:13" ht="15" customHeight="1" x14ac:dyDescent="0.25">
      <c r="B8" s="6"/>
      <c r="D8" t="s">
        <v>222</v>
      </c>
      <c r="H8" s="6"/>
      <c r="J8" s="7"/>
    </row>
    <row r="9" spans="2:13" ht="15" customHeight="1" thickBot="1" x14ac:dyDescent="0.3">
      <c r="B9" s="6"/>
      <c r="D9" t="s">
        <v>223</v>
      </c>
      <c r="G9" s="7"/>
      <c r="H9" s="8"/>
      <c r="I9" s="9"/>
      <c r="J9" s="10"/>
    </row>
    <row r="10" spans="2:13" x14ac:dyDescent="0.25">
      <c r="B10" s="117" t="s">
        <v>200</v>
      </c>
      <c r="G10" s="7"/>
    </row>
    <row r="11" spans="2:13" ht="15.75" thickBot="1" x14ac:dyDescent="0.3">
      <c r="B11" s="97" t="s">
        <v>224</v>
      </c>
      <c r="C11" s="9"/>
      <c r="D11" s="9"/>
      <c r="E11" s="9"/>
      <c r="F11" s="121"/>
      <c r="G11" s="111"/>
    </row>
    <row r="12" spans="2:13" ht="15.75" thickBot="1" x14ac:dyDescent="0.3"/>
    <row r="13" spans="2:13" ht="19.5" thickBot="1" x14ac:dyDescent="0.35">
      <c r="B13" s="81" t="s">
        <v>141</v>
      </c>
      <c r="C13" s="4"/>
      <c r="D13" s="4"/>
      <c r="E13" s="4"/>
      <c r="F13" s="4"/>
      <c r="G13" s="5"/>
    </row>
    <row r="14" spans="2:13" ht="18.75" x14ac:dyDescent="0.3">
      <c r="B14" s="75" t="s">
        <v>144</v>
      </c>
      <c r="G14" s="7"/>
      <c r="I14" s="81" t="s">
        <v>163</v>
      </c>
      <c r="J14" s="4"/>
      <c r="K14" s="4"/>
      <c r="L14" s="5"/>
    </row>
    <row r="15" spans="2:13" ht="18.75" x14ac:dyDescent="0.3">
      <c r="B15" s="82"/>
      <c r="C15" s="235" t="str">
        <f>"For example: "&amp;L3-4&amp;","&amp;L3-3&amp;","&amp;L3-2&amp;", and "&amp;L3-1&amp;" through "&amp;L3-1&amp;"03"</f>
        <v>For example: 2023,2024,2025, and 2026 through 202603</v>
      </c>
      <c r="D15" s="235"/>
      <c r="E15" s="235"/>
      <c r="G15" s="7"/>
      <c r="I15" s="93" t="s">
        <v>164</v>
      </c>
      <c r="L15" s="7"/>
    </row>
    <row r="16" spans="2:13" ht="15.75" thickBot="1" x14ac:dyDescent="0.3">
      <c r="B16" s="75" t="s">
        <v>225</v>
      </c>
      <c r="G16" s="7"/>
      <c r="I16" s="94" t="s">
        <v>285</v>
      </c>
      <c r="J16" s="9"/>
      <c r="K16" s="9"/>
      <c r="L16" s="10"/>
    </row>
    <row r="17" spans="2:8" x14ac:dyDescent="0.25">
      <c r="B17" s="75"/>
      <c r="C17" t="s">
        <v>226</v>
      </c>
      <c r="G17" s="7"/>
    </row>
    <row r="18" spans="2:8" x14ac:dyDescent="0.25">
      <c r="B18" s="75" t="s">
        <v>227</v>
      </c>
      <c r="G18" s="7"/>
    </row>
    <row r="19" spans="2:8" x14ac:dyDescent="0.25">
      <c r="B19" s="75" t="s">
        <v>228</v>
      </c>
      <c r="G19" s="7"/>
    </row>
    <row r="20" spans="2:8" ht="15.75" thickBot="1" x14ac:dyDescent="0.3">
      <c r="B20" s="80" t="s">
        <v>229</v>
      </c>
      <c r="C20" s="9"/>
      <c r="D20" s="9"/>
      <c r="E20" s="9"/>
      <c r="F20" s="9"/>
      <c r="G20" s="10"/>
    </row>
    <row r="22" spans="2:8" ht="18.75" x14ac:dyDescent="0.3">
      <c r="B22" s="68" t="s">
        <v>151</v>
      </c>
    </row>
    <row r="24" spans="2:8" x14ac:dyDescent="0.25">
      <c r="B24" t="s">
        <v>24</v>
      </c>
      <c r="C24" s="2" t="s">
        <v>25</v>
      </c>
      <c r="D24" s="2" t="s">
        <v>44</v>
      </c>
      <c r="E24" s="2" t="s">
        <v>26</v>
      </c>
    </row>
    <row r="25" spans="2:8" x14ac:dyDescent="0.25">
      <c r="B25" t="s">
        <v>27</v>
      </c>
      <c r="C25" s="3" t="s">
        <v>0</v>
      </c>
      <c r="D25" t="s">
        <v>45</v>
      </c>
      <c r="E25" s="235" t="str">
        <f>"Incurred year for the last 3 years and emerging experience: "&amp;L3-4&amp;","&amp;L3-3&amp;","&amp;L3-2&amp;", emerging "&amp;L3-1&amp;""</f>
        <v>Incurred year for the last 3 years and emerging experience: 2023,2024,2025, emerging 2026</v>
      </c>
      <c r="F25" s="235"/>
      <c r="G25" s="235"/>
    </row>
    <row r="26" spans="2:8" ht="15" customHeight="1" x14ac:dyDescent="0.25">
      <c r="B26" t="s">
        <v>27</v>
      </c>
      <c r="C26" s="3" t="s">
        <v>1</v>
      </c>
      <c r="D26" t="s">
        <v>46</v>
      </c>
      <c r="E26" t="s">
        <v>28</v>
      </c>
      <c r="H26" s="235"/>
    </row>
    <row r="27" spans="2:8" ht="15" customHeight="1" x14ac:dyDescent="0.25">
      <c r="B27" t="s">
        <v>27</v>
      </c>
      <c r="C27" s="3" t="s">
        <v>147</v>
      </c>
      <c r="D27" t="s">
        <v>46</v>
      </c>
      <c r="E27" t="s">
        <v>40</v>
      </c>
    </row>
    <row r="28" spans="2:8" ht="15" customHeight="1" x14ac:dyDescent="0.25">
      <c r="B28" t="s">
        <v>27</v>
      </c>
      <c r="C28" s="3" t="s">
        <v>9</v>
      </c>
      <c r="D28" t="s">
        <v>46</v>
      </c>
      <c r="E28" t="s">
        <v>145</v>
      </c>
    </row>
    <row r="29" spans="2:8" ht="15" customHeight="1" x14ac:dyDescent="0.25">
      <c r="B29" t="s">
        <v>27</v>
      </c>
      <c r="C29" s="3" t="s">
        <v>11</v>
      </c>
      <c r="D29" t="s">
        <v>46</v>
      </c>
      <c r="E29" t="s">
        <v>170</v>
      </c>
    </row>
    <row r="30" spans="2:8" ht="15" customHeight="1" x14ac:dyDescent="0.25">
      <c r="B30" t="s">
        <v>27</v>
      </c>
      <c r="C30" s="3" t="s">
        <v>6</v>
      </c>
      <c r="D30" t="s">
        <v>46</v>
      </c>
      <c r="E30" t="s">
        <v>165</v>
      </c>
    </row>
    <row r="31" spans="2:8" ht="15" customHeight="1" x14ac:dyDescent="0.25">
      <c r="B31" t="s">
        <v>27</v>
      </c>
      <c r="C31" s="3" t="s">
        <v>4</v>
      </c>
      <c r="D31" t="s">
        <v>46</v>
      </c>
      <c r="E31" t="s">
        <v>174</v>
      </c>
    </row>
    <row r="32" spans="2:8" ht="15" customHeight="1" x14ac:dyDescent="0.25">
      <c r="B32" t="s">
        <v>27</v>
      </c>
      <c r="C32" s="3" t="s">
        <v>2</v>
      </c>
      <c r="D32" t="s">
        <v>46</v>
      </c>
      <c r="E32" t="s">
        <v>189</v>
      </c>
    </row>
    <row r="33" spans="3:5" ht="15" customHeight="1" x14ac:dyDescent="0.25">
      <c r="C33" t="s">
        <v>148</v>
      </c>
      <c r="D33" t="s">
        <v>45</v>
      </c>
      <c r="E33" t="s">
        <v>39</v>
      </c>
    </row>
    <row r="34" spans="3:5" x14ac:dyDescent="0.25">
      <c r="C34" t="s">
        <v>166</v>
      </c>
      <c r="D34" t="s">
        <v>45</v>
      </c>
      <c r="E34" t="s">
        <v>169</v>
      </c>
    </row>
    <row r="35" spans="3:5" x14ac:dyDescent="0.25">
      <c r="C35" t="s">
        <v>14</v>
      </c>
      <c r="D35" t="s">
        <v>45</v>
      </c>
      <c r="E35" t="s">
        <v>29</v>
      </c>
    </row>
    <row r="36" spans="3:5" x14ac:dyDescent="0.25">
      <c r="C36" t="s">
        <v>13</v>
      </c>
      <c r="D36" t="s">
        <v>45</v>
      </c>
      <c r="E36" t="s">
        <v>171</v>
      </c>
    </row>
    <row r="37" spans="3:5" x14ac:dyDescent="0.25">
      <c r="C37" t="s">
        <v>30</v>
      </c>
      <c r="D37" t="s">
        <v>45</v>
      </c>
      <c r="E37" t="s">
        <v>31</v>
      </c>
    </row>
    <row r="38" spans="3:5" x14ac:dyDescent="0.25">
      <c r="C38" t="s">
        <v>42</v>
      </c>
      <c r="D38" t="s">
        <v>45</v>
      </c>
      <c r="E38" t="s">
        <v>43</v>
      </c>
    </row>
    <row r="39" spans="3:5" x14ac:dyDescent="0.25">
      <c r="C39" t="s">
        <v>15</v>
      </c>
      <c r="D39" t="s">
        <v>45</v>
      </c>
      <c r="E39" t="s">
        <v>196</v>
      </c>
    </row>
    <row r="40" spans="3:5" x14ac:dyDescent="0.25">
      <c r="C40" t="s">
        <v>37</v>
      </c>
      <c r="D40" t="s">
        <v>45</v>
      </c>
      <c r="E40" t="s">
        <v>197</v>
      </c>
    </row>
    <row r="41" spans="3:5" x14ac:dyDescent="0.25">
      <c r="E41" t="s">
        <v>273</v>
      </c>
    </row>
    <row r="42" spans="3:5" x14ac:dyDescent="0.25">
      <c r="C42" t="s">
        <v>16</v>
      </c>
      <c r="D42" t="s">
        <v>45</v>
      </c>
      <c r="E42" t="s">
        <v>32</v>
      </c>
    </row>
    <row r="43" spans="3:5" x14ac:dyDescent="0.25">
      <c r="C43" t="s">
        <v>17</v>
      </c>
      <c r="D43" t="s">
        <v>45</v>
      </c>
      <c r="E43" t="s">
        <v>33</v>
      </c>
    </row>
    <row r="44" spans="3:5" x14ac:dyDescent="0.25">
      <c r="C44" t="s">
        <v>18</v>
      </c>
      <c r="D44" t="s">
        <v>45</v>
      </c>
      <c r="E44" t="s">
        <v>35</v>
      </c>
    </row>
    <row r="45" spans="3:5" x14ac:dyDescent="0.25">
      <c r="C45" t="s">
        <v>19</v>
      </c>
      <c r="D45" t="s">
        <v>45</v>
      </c>
      <c r="E45" t="s">
        <v>34</v>
      </c>
    </row>
    <row r="46" spans="3:5" x14ac:dyDescent="0.25">
      <c r="C46" t="s">
        <v>20</v>
      </c>
      <c r="D46" t="s">
        <v>45</v>
      </c>
      <c r="E46" t="s">
        <v>36</v>
      </c>
    </row>
    <row r="47" spans="3:5" x14ac:dyDescent="0.25">
      <c r="C47" t="s">
        <v>21</v>
      </c>
      <c r="D47" t="s">
        <v>45</v>
      </c>
      <c r="E47" t="s">
        <v>38</v>
      </c>
    </row>
    <row r="48" spans="3:5" x14ac:dyDescent="0.25">
      <c r="C48" t="s">
        <v>149</v>
      </c>
      <c r="D48" t="s">
        <v>45</v>
      </c>
      <c r="E48" t="s">
        <v>146</v>
      </c>
    </row>
    <row r="49" spans="3:9" x14ac:dyDescent="0.25">
      <c r="C49" t="s">
        <v>202</v>
      </c>
      <c r="D49" t="s">
        <v>45</v>
      </c>
      <c r="E49" t="s">
        <v>204</v>
      </c>
    </row>
    <row r="50" spans="3:9" x14ac:dyDescent="0.25">
      <c r="C50" t="s">
        <v>203</v>
      </c>
      <c r="D50" t="s">
        <v>45</v>
      </c>
      <c r="E50" t="s">
        <v>204</v>
      </c>
    </row>
    <row r="54" spans="3:9" x14ac:dyDescent="0.25">
      <c r="C54" s="217"/>
      <c r="D54" s="217"/>
      <c r="E54" s="217"/>
      <c r="F54" s="217"/>
      <c r="G54" s="217"/>
    </row>
    <row r="55" spans="3:9" x14ac:dyDescent="0.25">
      <c r="C55" s="217"/>
      <c r="D55" s="217"/>
      <c r="E55" s="217"/>
      <c r="F55" s="217"/>
      <c r="G55" s="217"/>
      <c r="H55" s="217"/>
      <c r="I55" s="217"/>
    </row>
    <row r="56" spans="3:9" x14ac:dyDescent="0.25">
      <c r="C56" s="217"/>
      <c r="D56" s="217"/>
      <c r="E56" s="217"/>
      <c r="F56" s="217"/>
      <c r="G56" s="217"/>
      <c r="H56" s="217"/>
      <c r="I56" s="217"/>
    </row>
    <row r="57" spans="3:9" x14ac:dyDescent="0.25">
      <c r="C57" s="217"/>
      <c r="D57" s="217"/>
      <c r="E57" s="218"/>
      <c r="F57" s="217"/>
      <c r="G57" s="217"/>
      <c r="H57" s="217"/>
      <c r="I57" s="217"/>
    </row>
    <row r="58" spans="3:9" x14ac:dyDescent="0.25">
      <c r="H58" s="217"/>
      <c r="I58" s="217"/>
    </row>
  </sheetData>
  <dataValidations count="1">
    <dataValidation type="list" allowBlank="1" showInputMessage="1" showErrorMessage="1" sqref="I7" xr:uid="{00000000-0002-0000-0000-000000000000}">
      <formula1>"No Choice,Yes Trade Secret,Not Trade Secret"</formula1>
    </dataValidation>
  </dataValidations>
  <hyperlinks>
    <hyperlink ref="I15" r:id="rId1" xr:uid="{00000000-0004-0000-0000-000000000000}"/>
    <hyperlink ref="I16" r:id="rId2" xr:uid="{00000000-0004-0000-0000-000001000000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382D-33DB-4E05-B117-DF50E000EE7F}">
  <dimension ref="A1:O313"/>
  <sheetViews>
    <sheetView showGridLines="0" workbookViewId="0"/>
  </sheetViews>
  <sheetFormatPr defaultRowHeight="15" x14ac:dyDescent="0.25"/>
  <cols>
    <col min="1" max="2" width="4.7109375" customWidth="1"/>
    <col min="3" max="3" width="27.28515625" customWidth="1"/>
    <col min="4" max="4" width="21.42578125" customWidth="1"/>
    <col min="6" max="6" width="4.7109375" customWidth="1"/>
    <col min="7" max="7" width="2.140625" customWidth="1"/>
    <col min="8" max="8" width="30.7109375" customWidth="1"/>
    <col min="9" max="15" width="10.7109375" customWidth="1"/>
  </cols>
  <sheetData>
    <row r="1" spans="1:15" ht="18" thickBot="1" x14ac:dyDescent="0.35">
      <c r="A1" s="118" t="s">
        <v>198</v>
      </c>
      <c r="B1" s="119"/>
      <c r="C1" s="119"/>
      <c r="D1" s="219" t="s">
        <v>199</v>
      </c>
    </row>
    <row r="2" spans="1:15" ht="18.75" x14ac:dyDescent="0.3">
      <c r="D2" s="68"/>
    </row>
    <row r="3" spans="1:15" ht="19.5" thickBot="1" x14ac:dyDescent="0.35">
      <c r="C3" s="220" t="s">
        <v>274</v>
      </c>
      <c r="D3" s="221"/>
    </row>
    <row r="4" spans="1:15" x14ac:dyDescent="0.25">
      <c r="C4" s="222" t="s">
        <v>2</v>
      </c>
      <c r="D4" s="153" t="s">
        <v>275</v>
      </c>
      <c r="F4" s="26" t="s">
        <v>116</v>
      </c>
      <c r="G4" s="223"/>
      <c r="H4" s="4"/>
      <c r="I4" s="4"/>
      <c r="J4" s="4"/>
      <c r="K4" s="4"/>
      <c r="L4" s="4"/>
      <c r="M4" s="4"/>
      <c r="N4" s="4"/>
      <c r="O4" s="5"/>
    </row>
    <row r="5" spans="1:15" x14ac:dyDescent="0.25">
      <c r="C5" s="16"/>
      <c r="D5" s="17"/>
      <c r="F5" s="6"/>
      <c r="G5" s="224" t="s">
        <v>276</v>
      </c>
      <c r="H5" s="248" t="s">
        <v>277</v>
      </c>
      <c r="I5" s="248"/>
      <c r="J5" s="248"/>
      <c r="K5" s="248"/>
      <c r="L5" s="248"/>
      <c r="M5" s="248"/>
      <c r="N5" s="248"/>
      <c r="O5" s="249"/>
    </row>
    <row r="6" spans="1:15" x14ac:dyDescent="0.25">
      <c r="C6" s="18"/>
      <c r="D6" s="19"/>
      <c r="F6" s="6"/>
      <c r="H6" s="248"/>
      <c r="I6" s="248"/>
      <c r="J6" s="248"/>
      <c r="K6" s="248"/>
      <c r="L6" s="248"/>
      <c r="M6" s="248"/>
      <c r="N6" s="248"/>
      <c r="O6" s="249"/>
    </row>
    <row r="7" spans="1:15" ht="15" customHeight="1" x14ac:dyDescent="0.25">
      <c r="C7" s="18"/>
      <c r="D7" s="19"/>
      <c r="F7" s="6"/>
      <c r="G7" s="224" t="s">
        <v>276</v>
      </c>
      <c r="H7" s="248" t="s">
        <v>278</v>
      </c>
      <c r="I7" s="248"/>
      <c r="J7" s="248"/>
      <c r="K7" s="248"/>
      <c r="L7" s="248"/>
      <c r="M7" s="248"/>
      <c r="N7" s="248"/>
      <c r="O7" s="249"/>
    </row>
    <row r="8" spans="1:15" x14ac:dyDescent="0.25">
      <c r="C8" s="18"/>
      <c r="D8" s="19"/>
      <c r="F8" s="6"/>
      <c r="H8" s="248"/>
      <c r="I8" s="248"/>
      <c r="J8" s="248"/>
      <c r="K8" s="248"/>
      <c r="L8" s="248"/>
      <c r="M8" s="248"/>
      <c r="N8" s="248"/>
      <c r="O8" s="249"/>
    </row>
    <row r="9" spans="1:15" x14ac:dyDescent="0.25">
      <c r="C9" s="18"/>
      <c r="D9" s="19"/>
      <c r="F9" s="6"/>
      <c r="G9" s="224" t="s">
        <v>276</v>
      </c>
      <c r="H9" s="248" t="s">
        <v>279</v>
      </c>
      <c r="I9" s="248"/>
      <c r="J9" s="248"/>
      <c r="K9" s="248"/>
      <c r="L9" s="248"/>
      <c r="M9" s="248"/>
      <c r="N9" s="248"/>
      <c r="O9" s="249"/>
    </row>
    <row r="10" spans="1:15" x14ac:dyDescent="0.25">
      <c r="C10" s="18"/>
      <c r="D10" s="19"/>
      <c r="F10" s="6"/>
      <c r="H10" s="248"/>
      <c r="I10" s="248"/>
      <c r="J10" s="248"/>
      <c r="K10" s="248"/>
      <c r="L10" s="248"/>
      <c r="M10" s="248"/>
      <c r="N10" s="248"/>
      <c r="O10" s="249"/>
    </row>
    <row r="11" spans="1:15" x14ac:dyDescent="0.25">
      <c r="C11" s="18"/>
      <c r="D11" s="19"/>
      <c r="F11" s="6"/>
      <c r="G11" s="224" t="s">
        <v>276</v>
      </c>
      <c r="H11" t="s">
        <v>280</v>
      </c>
      <c r="I11" s="225"/>
      <c r="J11" s="225"/>
      <c r="K11" s="225"/>
      <c r="L11" s="225"/>
      <c r="M11" s="225"/>
      <c r="N11" s="225"/>
      <c r="O11" s="226"/>
    </row>
    <row r="12" spans="1:15" ht="15.75" thickBot="1" x14ac:dyDescent="0.3">
      <c r="C12" s="18"/>
      <c r="D12" s="19"/>
      <c r="F12" s="8"/>
      <c r="G12" s="227" t="s">
        <v>276</v>
      </c>
      <c r="H12" s="9" t="s">
        <v>281</v>
      </c>
      <c r="I12" s="9"/>
      <c r="J12" s="9"/>
      <c r="K12" s="9"/>
      <c r="L12" s="9"/>
      <c r="M12" s="9"/>
      <c r="N12" s="9"/>
      <c r="O12" s="10"/>
    </row>
    <row r="13" spans="1:15" x14ac:dyDescent="0.25">
      <c r="C13" s="18"/>
      <c r="D13" s="19"/>
    </row>
    <row r="14" spans="1:15" x14ac:dyDescent="0.25">
      <c r="C14" s="18"/>
      <c r="D14" s="19"/>
    </row>
    <row r="15" spans="1:15" x14ac:dyDescent="0.25">
      <c r="C15" s="18"/>
      <c r="D15" s="19"/>
    </row>
    <row r="16" spans="1:15" x14ac:dyDescent="0.25">
      <c r="C16" s="18"/>
      <c r="D16" s="19"/>
    </row>
    <row r="17" spans="3:4" x14ac:dyDescent="0.25">
      <c r="C17" s="18"/>
      <c r="D17" s="19"/>
    </row>
    <row r="18" spans="3:4" x14ac:dyDescent="0.25">
      <c r="C18" s="18"/>
      <c r="D18" s="19"/>
    </row>
    <row r="19" spans="3:4" x14ac:dyDescent="0.25">
      <c r="C19" s="18"/>
      <c r="D19" s="19"/>
    </row>
    <row r="20" spans="3:4" x14ac:dyDescent="0.25">
      <c r="C20" s="18"/>
      <c r="D20" s="19"/>
    </row>
    <row r="21" spans="3:4" x14ac:dyDescent="0.25">
      <c r="C21" s="18"/>
      <c r="D21" s="19"/>
    </row>
    <row r="22" spans="3:4" x14ac:dyDescent="0.25">
      <c r="C22" s="18"/>
      <c r="D22" s="19"/>
    </row>
    <row r="23" spans="3:4" x14ac:dyDescent="0.25">
      <c r="C23" s="18"/>
      <c r="D23" s="19"/>
    </row>
    <row r="24" spans="3:4" x14ac:dyDescent="0.25">
      <c r="C24" s="18"/>
      <c r="D24" s="19"/>
    </row>
    <row r="25" spans="3:4" x14ac:dyDescent="0.25">
      <c r="C25" s="18"/>
      <c r="D25" s="19"/>
    </row>
    <row r="26" spans="3:4" x14ac:dyDescent="0.25">
      <c r="C26" s="18"/>
      <c r="D26" s="19"/>
    </row>
    <row r="27" spans="3:4" x14ac:dyDescent="0.25">
      <c r="C27" s="18"/>
      <c r="D27" s="19"/>
    </row>
    <row r="28" spans="3:4" x14ac:dyDescent="0.25">
      <c r="C28" s="18"/>
      <c r="D28" s="19"/>
    </row>
    <row r="29" spans="3:4" x14ac:dyDescent="0.25">
      <c r="C29" s="18"/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C38" s="18"/>
      <c r="D38" s="19"/>
    </row>
    <row r="39" spans="3:4" x14ac:dyDescent="0.25">
      <c r="C39" s="18"/>
      <c r="D39" s="19"/>
    </row>
    <row r="40" spans="3:4" x14ac:dyDescent="0.25">
      <c r="C40" s="18"/>
      <c r="D40" s="19"/>
    </row>
    <row r="41" spans="3:4" x14ac:dyDescent="0.25">
      <c r="C41" s="18"/>
      <c r="D41" s="19"/>
    </row>
    <row r="42" spans="3:4" x14ac:dyDescent="0.25">
      <c r="C42" s="18"/>
      <c r="D42" s="19"/>
    </row>
    <row r="43" spans="3:4" x14ac:dyDescent="0.25">
      <c r="C43" s="18"/>
      <c r="D43" s="19"/>
    </row>
    <row r="44" spans="3:4" x14ac:dyDescent="0.25">
      <c r="C44" s="18"/>
      <c r="D44" s="19"/>
    </row>
    <row r="45" spans="3:4" x14ac:dyDescent="0.25">
      <c r="C45" s="18"/>
      <c r="D45" s="19"/>
    </row>
    <row r="46" spans="3:4" x14ac:dyDescent="0.25">
      <c r="C46" s="18"/>
      <c r="D46" s="19"/>
    </row>
    <row r="47" spans="3:4" x14ac:dyDescent="0.25">
      <c r="C47" s="18"/>
      <c r="D47" s="19"/>
    </row>
    <row r="48" spans="3:4" x14ac:dyDescent="0.25">
      <c r="C48" s="18"/>
      <c r="D48" s="19"/>
    </row>
    <row r="49" spans="3:4" x14ac:dyDescent="0.25">
      <c r="C49" s="18"/>
      <c r="D49" s="19"/>
    </row>
    <row r="50" spans="3:4" x14ac:dyDescent="0.25">
      <c r="C50" s="18"/>
      <c r="D50" s="19"/>
    </row>
    <row r="51" spans="3:4" x14ac:dyDescent="0.25">
      <c r="C51" s="18"/>
      <c r="D51" s="19"/>
    </row>
    <row r="52" spans="3:4" x14ac:dyDescent="0.25">
      <c r="C52" s="18"/>
      <c r="D52" s="19"/>
    </row>
    <row r="53" spans="3:4" x14ac:dyDescent="0.25">
      <c r="C53" s="18"/>
      <c r="D53" s="19"/>
    </row>
    <row r="54" spans="3:4" x14ac:dyDescent="0.25">
      <c r="C54" s="18"/>
      <c r="D54" s="19"/>
    </row>
    <row r="55" spans="3:4" x14ac:dyDescent="0.25">
      <c r="C55" s="18"/>
      <c r="D55" s="19"/>
    </row>
    <row r="56" spans="3:4" x14ac:dyDescent="0.25">
      <c r="C56" s="18"/>
      <c r="D56" s="19"/>
    </row>
    <row r="57" spans="3:4" x14ac:dyDescent="0.25">
      <c r="C57" s="18"/>
      <c r="D57" s="19"/>
    </row>
    <row r="58" spans="3:4" x14ac:dyDescent="0.25">
      <c r="C58" s="18"/>
      <c r="D58" s="19"/>
    </row>
    <row r="59" spans="3:4" x14ac:dyDescent="0.25">
      <c r="C59" s="18"/>
      <c r="D59" s="19"/>
    </row>
    <row r="60" spans="3:4" x14ac:dyDescent="0.25">
      <c r="C60" s="18"/>
      <c r="D60" s="19"/>
    </row>
    <row r="61" spans="3:4" x14ac:dyDescent="0.25">
      <c r="C61" s="18"/>
      <c r="D61" s="19"/>
    </row>
    <row r="62" spans="3:4" x14ac:dyDescent="0.25">
      <c r="C62" s="18"/>
      <c r="D62" s="19"/>
    </row>
    <row r="63" spans="3:4" x14ac:dyDescent="0.25">
      <c r="C63" s="18"/>
      <c r="D63" s="19"/>
    </row>
    <row r="64" spans="3:4" x14ac:dyDescent="0.25">
      <c r="C64" s="18"/>
      <c r="D64" s="19"/>
    </row>
    <row r="65" spans="3:4" x14ac:dyDescent="0.25">
      <c r="C65" s="18"/>
      <c r="D65" s="19"/>
    </row>
    <row r="66" spans="3:4" x14ac:dyDescent="0.25">
      <c r="C66" s="18"/>
      <c r="D66" s="19"/>
    </row>
    <row r="67" spans="3:4" x14ac:dyDescent="0.25">
      <c r="C67" s="18"/>
      <c r="D67" s="19"/>
    </row>
    <row r="68" spans="3:4" x14ac:dyDescent="0.25">
      <c r="C68" s="18"/>
      <c r="D68" s="19"/>
    </row>
    <row r="69" spans="3:4" x14ac:dyDescent="0.25">
      <c r="C69" s="18"/>
      <c r="D69" s="19"/>
    </row>
    <row r="70" spans="3:4" x14ac:dyDescent="0.25">
      <c r="C70" s="18"/>
      <c r="D70" s="19"/>
    </row>
    <row r="71" spans="3:4" x14ac:dyDescent="0.25">
      <c r="C71" s="18"/>
      <c r="D71" s="19"/>
    </row>
    <row r="72" spans="3:4" x14ac:dyDescent="0.25">
      <c r="C72" s="18"/>
      <c r="D72" s="19"/>
    </row>
    <row r="73" spans="3:4" x14ac:dyDescent="0.25">
      <c r="C73" s="18"/>
      <c r="D73" s="19"/>
    </row>
    <row r="74" spans="3:4" x14ac:dyDescent="0.25">
      <c r="C74" s="18"/>
      <c r="D74" s="19"/>
    </row>
    <row r="75" spans="3:4" x14ac:dyDescent="0.25">
      <c r="C75" s="18"/>
      <c r="D75" s="19"/>
    </row>
    <row r="76" spans="3:4" x14ac:dyDescent="0.25">
      <c r="C76" s="18"/>
      <c r="D76" s="19"/>
    </row>
    <row r="77" spans="3:4" x14ac:dyDescent="0.25">
      <c r="C77" s="18"/>
      <c r="D77" s="19"/>
    </row>
    <row r="78" spans="3:4" x14ac:dyDescent="0.25">
      <c r="C78" s="18"/>
      <c r="D78" s="19"/>
    </row>
    <row r="79" spans="3:4" x14ac:dyDescent="0.25">
      <c r="C79" s="18"/>
      <c r="D79" s="19"/>
    </row>
    <row r="80" spans="3:4" x14ac:dyDescent="0.25">
      <c r="C80" s="18"/>
      <c r="D80" s="19"/>
    </row>
    <row r="81" spans="3:4" x14ac:dyDescent="0.25">
      <c r="C81" s="18"/>
      <c r="D81" s="19"/>
    </row>
    <row r="82" spans="3:4" x14ac:dyDescent="0.25">
      <c r="C82" s="18"/>
      <c r="D82" s="19"/>
    </row>
    <row r="83" spans="3:4" x14ac:dyDescent="0.25">
      <c r="C83" s="18"/>
      <c r="D83" s="19"/>
    </row>
    <row r="84" spans="3:4" x14ac:dyDescent="0.25">
      <c r="C84" s="18"/>
      <c r="D84" s="19"/>
    </row>
    <row r="85" spans="3:4" x14ac:dyDescent="0.25">
      <c r="C85" s="18"/>
      <c r="D85" s="19"/>
    </row>
    <row r="86" spans="3:4" x14ac:dyDescent="0.25">
      <c r="C86" s="18"/>
      <c r="D86" s="19"/>
    </row>
    <row r="87" spans="3:4" x14ac:dyDescent="0.25">
      <c r="C87" s="18"/>
      <c r="D87" s="19"/>
    </row>
    <row r="88" spans="3:4" x14ac:dyDescent="0.25">
      <c r="C88" s="18"/>
      <c r="D88" s="19"/>
    </row>
    <row r="89" spans="3:4" x14ac:dyDescent="0.25">
      <c r="C89" s="18"/>
      <c r="D89" s="19"/>
    </row>
    <row r="90" spans="3:4" x14ac:dyDescent="0.25">
      <c r="C90" s="18"/>
      <c r="D90" s="19"/>
    </row>
    <row r="91" spans="3:4" x14ac:dyDescent="0.25">
      <c r="C91" s="18"/>
      <c r="D91" s="19"/>
    </row>
    <row r="92" spans="3:4" x14ac:dyDescent="0.25">
      <c r="C92" s="18"/>
      <c r="D92" s="19"/>
    </row>
    <row r="93" spans="3:4" x14ac:dyDescent="0.25">
      <c r="C93" s="18"/>
      <c r="D93" s="19"/>
    </row>
    <row r="94" spans="3:4" x14ac:dyDescent="0.25">
      <c r="C94" s="18"/>
      <c r="D94" s="19"/>
    </row>
    <row r="95" spans="3:4" x14ac:dyDescent="0.25">
      <c r="C95" s="18"/>
      <c r="D95" s="19"/>
    </row>
    <row r="96" spans="3:4" x14ac:dyDescent="0.25">
      <c r="C96" s="18"/>
      <c r="D96" s="19"/>
    </row>
    <row r="97" spans="3:4" x14ac:dyDescent="0.25">
      <c r="C97" s="18"/>
      <c r="D97" s="19"/>
    </row>
    <row r="98" spans="3:4" x14ac:dyDescent="0.25">
      <c r="C98" s="18"/>
      <c r="D98" s="19"/>
    </row>
    <row r="99" spans="3:4" x14ac:dyDescent="0.25">
      <c r="C99" s="18"/>
      <c r="D99" s="19"/>
    </row>
    <row r="100" spans="3:4" x14ac:dyDescent="0.25">
      <c r="C100" s="18"/>
      <c r="D100" s="19"/>
    </row>
    <row r="101" spans="3:4" x14ac:dyDescent="0.25">
      <c r="C101" s="18"/>
      <c r="D101" s="19"/>
    </row>
    <row r="102" spans="3:4" x14ac:dyDescent="0.25">
      <c r="C102" s="18"/>
      <c r="D102" s="19"/>
    </row>
    <row r="103" spans="3:4" x14ac:dyDescent="0.25">
      <c r="C103" s="18"/>
      <c r="D103" s="19"/>
    </row>
    <row r="104" spans="3:4" x14ac:dyDescent="0.25">
      <c r="C104" s="18"/>
      <c r="D104" s="19"/>
    </row>
    <row r="105" spans="3:4" x14ac:dyDescent="0.25">
      <c r="C105" s="18"/>
      <c r="D105" s="19"/>
    </row>
    <row r="106" spans="3:4" x14ac:dyDescent="0.25">
      <c r="C106" s="18"/>
      <c r="D106" s="19"/>
    </row>
    <row r="107" spans="3:4" x14ac:dyDescent="0.25">
      <c r="C107" s="18"/>
      <c r="D107" s="19"/>
    </row>
    <row r="108" spans="3:4" x14ac:dyDescent="0.25">
      <c r="C108" s="18"/>
      <c r="D108" s="19"/>
    </row>
    <row r="109" spans="3:4" x14ac:dyDescent="0.25">
      <c r="C109" s="18"/>
      <c r="D109" s="19"/>
    </row>
    <row r="110" spans="3:4" x14ac:dyDescent="0.25">
      <c r="C110" s="18"/>
      <c r="D110" s="19"/>
    </row>
    <row r="111" spans="3:4" x14ac:dyDescent="0.25">
      <c r="C111" s="18"/>
      <c r="D111" s="19"/>
    </row>
    <row r="112" spans="3:4" x14ac:dyDescent="0.25">
      <c r="C112" s="18"/>
      <c r="D112" s="19"/>
    </row>
    <row r="113" spans="3:4" x14ac:dyDescent="0.25">
      <c r="C113" s="18"/>
      <c r="D113" s="19"/>
    </row>
    <row r="114" spans="3:4" x14ac:dyDescent="0.25">
      <c r="C114" s="18"/>
      <c r="D114" s="19"/>
    </row>
    <row r="115" spans="3:4" x14ac:dyDescent="0.25">
      <c r="C115" s="18"/>
      <c r="D115" s="19"/>
    </row>
    <row r="116" spans="3:4" x14ac:dyDescent="0.25">
      <c r="C116" s="18"/>
      <c r="D116" s="19"/>
    </row>
    <row r="117" spans="3:4" x14ac:dyDescent="0.25">
      <c r="C117" s="18"/>
      <c r="D117" s="19"/>
    </row>
    <row r="118" spans="3:4" x14ac:dyDescent="0.25">
      <c r="C118" s="18"/>
      <c r="D118" s="19"/>
    </row>
    <row r="119" spans="3:4" x14ac:dyDescent="0.25">
      <c r="C119" s="18"/>
      <c r="D119" s="19"/>
    </row>
    <row r="120" spans="3:4" x14ac:dyDescent="0.25">
      <c r="C120" s="18"/>
      <c r="D120" s="19"/>
    </row>
    <row r="121" spans="3:4" x14ac:dyDescent="0.25">
      <c r="C121" s="18"/>
      <c r="D121" s="19"/>
    </row>
    <row r="122" spans="3:4" x14ac:dyDescent="0.25">
      <c r="C122" s="18"/>
      <c r="D122" s="19"/>
    </row>
    <row r="123" spans="3:4" x14ac:dyDescent="0.25">
      <c r="C123" s="18"/>
      <c r="D123" s="19"/>
    </row>
    <row r="124" spans="3:4" x14ac:dyDescent="0.25">
      <c r="C124" s="18"/>
      <c r="D124" s="19"/>
    </row>
    <row r="125" spans="3:4" x14ac:dyDescent="0.25">
      <c r="C125" s="18"/>
      <c r="D125" s="19"/>
    </row>
    <row r="126" spans="3:4" x14ac:dyDescent="0.25">
      <c r="C126" s="18"/>
      <c r="D126" s="19"/>
    </row>
    <row r="127" spans="3:4" x14ac:dyDescent="0.25">
      <c r="C127" s="18"/>
      <c r="D127" s="19"/>
    </row>
    <row r="128" spans="3:4" x14ac:dyDescent="0.25">
      <c r="C128" s="18"/>
      <c r="D128" s="19"/>
    </row>
    <row r="129" spans="3:4" x14ac:dyDescent="0.25">
      <c r="C129" s="18"/>
      <c r="D129" s="19"/>
    </row>
    <row r="130" spans="3:4" x14ac:dyDescent="0.25">
      <c r="C130" s="18"/>
      <c r="D130" s="19"/>
    </row>
    <row r="131" spans="3:4" x14ac:dyDescent="0.25">
      <c r="C131" s="18"/>
      <c r="D131" s="19"/>
    </row>
    <row r="132" spans="3:4" x14ac:dyDescent="0.25">
      <c r="C132" s="18"/>
      <c r="D132" s="19"/>
    </row>
    <row r="133" spans="3:4" x14ac:dyDescent="0.25">
      <c r="C133" s="18"/>
      <c r="D133" s="19"/>
    </row>
    <row r="134" spans="3:4" x14ac:dyDescent="0.25">
      <c r="C134" s="18"/>
      <c r="D134" s="19"/>
    </row>
    <row r="135" spans="3:4" x14ac:dyDescent="0.25">
      <c r="C135" s="18"/>
      <c r="D135" s="19"/>
    </row>
    <row r="136" spans="3:4" x14ac:dyDescent="0.25">
      <c r="C136" s="18"/>
      <c r="D136" s="19"/>
    </row>
    <row r="137" spans="3:4" x14ac:dyDescent="0.25">
      <c r="C137" s="18"/>
      <c r="D137" s="19"/>
    </row>
    <row r="138" spans="3:4" x14ac:dyDescent="0.25">
      <c r="C138" s="18"/>
      <c r="D138" s="19"/>
    </row>
    <row r="139" spans="3:4" x14ac:dyDescent="0.25">
      <c r="C139" s="18"/>
      <c r="D139" s="19"/>
    </row>
    <row r="140" spans="3:4" x14ac:dyDescent="0.25">
      <c r="C140" s="18"/>
      <c r="D140" s="19"/>
    </row>
    <row r="141" spans="3:4" x14ac:dyDescent="0.25">
      <c r="C141" s="18"/>
      <c r="D141" s="19"/>
    </row>
    <row r="142" spans="3:4" x14ac:dyDescent="0.25">
      <c r="C142" s="18"/>
      <c r="D142" s="19"/>
    </row>
    <row r="143" spans="3:4" x14ac:dyDescent="0.25">
      <c r="C143" s="18"/>
      <c r="D143" s="19"/>
    </row>
    <row r="144" spans="3:4" x14ac:dyDescent="0.25">
      <c r="C144" s="18"/>
      <c r="D144" s="19"/>
    </row>
    <row r="145" spans="3:4" x14ac:dyDescent="0.25">
      <c r="C145" s="18"/>
      <c r="D145" s="19"/>
    </row>
    <row r="146" spans="3:4" x14ac:dyDescent="0.25">
      <c r="C146" s="18"/>
      <c r="D146" s="19"/>
    </row>
    <row r="147" spans="3:4" x14ac:dyDescent="0.25">
      <c r="C147" s="18"/>
      <c r="D147" s="19"/>
    </row>
    <row r="148" spans="3:4" x14ac:dyDescent="0.25">
      <c r="C148" s="18"/>
      <c r="D148" s="19"/>
    </row>
    <row r="149" spans="3:4" x14ac:dyDescent="0.25">
      <c r="C149" s="18"/>
      <c r="D149" s="19"/>
    </row>
    <row r="150" spans="3:4" x14ac:dyDescent="0.25">
      <c r="C150" s="18"/>
      <c r="D150" s="19"/>
    </row>
    <row r="151" spans="3:4" x14ac:dyDescent="0.25">
      <c r="C151" s="18"/>
      <c r="D151" s="19"/>
    </row>
    <row r="152" spans="3:4" x14ac:dyDescent="0.25">
      <c r="C152" s="18"/>
      <c r="D152" s="19"/>
    </row>
    <row r="153" spans="3:4" x14ac:dyDescent="0.25">
      <c r="C153" s="18"/>
      <c r="D153" s="19"/>
    </row>
    <row r="154" spans="3:4" x14ac:dyDescent="0.25">
      <c r="C154" s="18"/>
      <c r="D154" s="19"/>
    </row>
    <row r="155" spans="3:4" x14ac:dyDescent="0.25">
      <c r="C155" s="18"/>
      <c r="D155" s="19"/>
    </row>
    <row r="156" spans="3:4" x14ac:dyDescent="0.25">
      <c r="C156" s="18"/>
      <c r="D156" s="19"/>
    </row>
    <row r="157" spans="3:4" x14ac:dyDescent="0.25">
      <c r="C157" s="18"/>
      <c r="D157" s="19"/>
    </row>
    <row r="158" spans="3:4" x14ac:dyDescent="0.25">
      <c r="C158" s="18"/>
      <c r="D158" s="19"/>
    </row>
    <row r="159" spans="3:4" x14ac:dyDescent="0.25">
      <c r="C159" s="18"/>
      <c r="D159" s="19"/>
    </row>
    <row r="160" spans="3:4" x14ac:dyDescent="0.25">
      <c r="C160" s="18"/>
      <c r="D160" s="19"/>
    </row>
    <row r="161" spans="3:4" x14ac:dyDescent="0.25">
      <c r="C161" s="18"/>
      <c r="D161" s="19"/>
    </row>
    <row r="162" spans="3:4" x14ac:dyDescent="0.25">
      <c r="C162" s="18"/>
      <c r="D162" s="19"/>
    </row>
    <row r="163" spans="3:4" x14ac:dyDescent="0.25">
      <c r="C163" s="18"/>
      <c r="D163" s="19"/>
    </row>
    <row r="164" spans="3:4" x14ac:dyDescent="0.25">
      <c r="C164" s="18"/>
      <c r="D164" s="19"/>
    </row>
    <row r="165" spans="3:4" x14ac:dyDescent="0.25">
      <c r="C165" s="18"/>
      <c r="D165" s="19"/>
    </row>
    <row r="166" spans="3:4" x14ac:dyDescent="0.25">
      <c r="C166" s="18"/>
      <c r="D166" s="19"/>
    </row>
    <row r="167" spans="3:4" x14ac:dyDescent="0.25">
      <c r="C167" s="18"/>
      <c r="D167" s="19"/>
    </row>
    <row r="168" spans="3:4" x14ac:dyDescent="0.25">
      <c r="C168" s="18"/>
      <c r="D168" s="19"/>
    </row>
    <row r="169" spans="3:4" x14ac:dyDescent="0.25">
      <c r="C169" s="18"/>
      <c r="D169" s="19"/>
    </row>
    <row r="170" spans="3:4" x14ac:dyDescent="0.25">
      <c r="C170" s="18"/>
      <c r="D170" s="19"/>
    </row>
    <row r="171" spans="3:4" x14ac:dyDescent="0.25">
      <c r="C171" s="18"/>
      <c r="D171" s="19"/>
    </row>
    <row r="172" spans="3:4" x14ac:dyDescent="0.25">
      <c r="C172" s="18"/>
      <c r="D172" s="19"/>
    </row>
    <row r="173" spans="3:4" x14ac:dyDescent="0.25">
      <c r="C173" s="18"/>
      <c r="D173" s="19"/>
    </row>
    <row r="174" spans="3:4" x14ac:dyDescent="0.25">
      <c r="C174" s="18"/>
      <c r="D174" s="19"/>
    </row>
    <row r="175" spans="3:4" x14ac:dyDescent="0.25">
      <c r="C175" s="18"/>
      <c r="D175" s="19"/>
    </row>
    <row r="176" spans="3:4" x14ac:dyDescent="0.25">
      <c r="C176" s="18"/>
      <c r="D176" s="19"/>
    </row>
    <row r="177" spans="3:4" x14ac:dyDescent="0.25">
      <c r="C177" s="18"/>
      <c r="D177" s="19"/>
    </row>
    <row r="178" spans="3:4" x14ac:dyDescent="0.25">
      <c r="C178" s="18"/>
      <c r="D178" s="19"/>
    </row>
    <row r="179" spans="3:4" x14ac:dyDescent="0.25">
      <c r="C179" s="18"/>
      <c r="D179" s="19"/>
    </row>
    <row r="180" spans="3:4" x14ac:dyDescent="0.25">
      <c r="C180" s="18"/>
      <c r="D180" s="19"/>
    </row>
    <row r="181" spans="3:4" x14ac:dyDescent="0.25">
      <c r="C181" s="18"/>
      <c r="D181" s="19"/>
    </row>
    <row r="182" spans="3:4" x14ac:dyDescent="0.25">
      <c r="C182" s="18"/>
      <c r="D182" s="19"/>
    </row>
    <row r="183" spans="3:4" x14ac:dyDescent="0.25">
      <c r="C183" s="18"/>
      <c r="D183" s="19"/>
    </row>
    <row r="184" spans="3:4" x14ac:dyDescent="0.25">
      <c r="C184" s="18"/>
      <c r="D184" s="19"/>
    </row>
    <row r="185" spans="3:4" x14ac:dyDescent="0.25">
      <c r="C185" s="18"/>
      <c r="D185" s="19"/>
    </row>
    <row r="186" spans="3:4" x14ac:dyDescent="0.25">
      <c r="C186" s="18"/>
      <c r="D186" s="19"/>
    </row>
    <row r="187" spans="3:4" x14ac:dyDescent="0.25">
      <c r="C187" s="18"/>
      <c r="D187" s="19"/>
    </row>
    <row r="188" spans="3:4" x14ac:dyDescent="0.25">
      <c r="C188" s="18"/>
      <c r="D188" s="19"/>
    </row>
    <row r="189" spans="3:4" x14ac:dyDescent="0.25">
      <c r="C189" s="18"/>
      <c r="D189" s="19"/>
    </row>
    <row r="190" spans="3:4" x14ac:dyDescent="0.25">
      <c r="C190" s="18"/>
      <c r="D190" s="19"/>
    </row>
    <row r="191" spans="3:4" x14ac:dyDescent="0.25">
      <c r="C191" s="18"/>
      <c r="D191" s="19"/>
    </row>
    <row r="192" spans="3:4" x14ac:dyDescent="0.25">
      <c r="C192" s="18"/>
      <c r="D192" s="19"/>
    </row>
    <row r="193" spans="3:4" x14ac:dyDescent="0.25">
      <c r="C193" s="18"/>
      <c r="D193" s="19"/>
    </row>
    <row r="194" spans="3:4" x14ac:dyDescent="0.25">
      <c r="C194" s="18"/>
      <c r="D194" s="19"/>
    </row>
    <row r="195" spans="3:4" x14ac:dyDescent="0.25">
      <c r="C195" s="18"/>
      <c r="D195" s="19"/>
    </row>
    <row r="196" spans="3:4" x14ac:dyDescent="0.25">
      <c r="C196" s="18"/>
      <c r="D196" s="19"/>
    </row>
    <row r="197" spans="3:4" x14ac:dyDescent="0.25">
      <c r="C197" s="18"/>
      <c r="D197" s="19"/>
    </row>
    <row r="198" spans="3:4" x14ac:dyDescent="0.25">
      <c r="C198" s="18"/>
      <c r="D198" s="19"/>
    </row>
    <row r="199" spans="3:4" x14ac:dyDescent="0.25">
      <c r="C199" s="18"/>
      <c r="D199" s="19"/>
    </row>
    <row r="200" spans="3:4" x14ac:dyDescent="0.25">
      <c r="C200" s="18"/>
      <c r="D200" s="19"/>
    </row>
    <row r="201" spans="3:4" x14ac:dyDescent="0.25">
      <c r="C201" s="18"/>
      <c r="D201" s="19"/>
    </row>
    <row r="202" spans="3:4" x14ac:dyDescent="0.25">
      <c r="C202" s="18"/>
      <c r="D202" s="19"/>
    </row>
    <row r="203" spans="3:4" x14ac:dyDescent="0.25">
      <c r="C203" s="18"/>
      <c r="D203" s="19"/>
    </row>
    <row r="204" spans="3:4" x14ac:dyDescent="0.25">
      <c r="C204" s="18"/>
      <c r="D204" s="19"/>
    </row>
    <row r="205" spans="3:4" x14ac:dyDescent="0.25">
      <c r="C205" s="18"/>
      <c r="D205" s="19"/>
    </row>
    <row r="206" spans="3:4" x14ac:dyDescent="0.25">
      <c r="C206" s="18"/>
      <c r="D206" s="19"/>
    </row>
    <row r="207" spans="3:4" x14ac:dyDescent="0.25">
      <c r="C207" s="18"/>
      <c r="D207" s="19"/>
    </row>
    <row r="208" spans="3:4" x14ac:dyDescent="0.25">
      <c r="C208" s="18"/>
      <c r="D208" s="19"/>
    </row>
    <row r="209" spans="3:4" x14ac:dyDescent="0.25">
      <c r="C209" s="18"/>
      <c r="D209" s="19"/>
    </row>
    <row r="210" spans="3:4" x14ac:dyDescent="0.25">
      <c r="C210" s="18"/>
      <c r="D210" s="19"/>
    </row>
    <row r="211" spans="3:4" x14ac:dyDescent="0.25">
      <c r="C211" s="18"/>
      <c r="D211" s="19"/>
    </row>
    <row r="212" spans="3:4" x14ac:dyDescent="0.25">
      <c r="C212" s="18"/>
      <c r="D212" s="19"/>
    </row>
    <row r="213" spans="3:4" x14ac:dyDescent="0.25">
      <c r="C213" s="18"/>
      <c r="D213" s="19"/>
    </row>
    <row r="214" spans="3:4" x14ac:dyDescent="0.25">
      <c r="C214" s="18"/>
      <c r="D214" s="19"/>
    </row>
    <row r="215" spans="3:4" x14ac:dyDescent="0.25">
      <c r="C215" s="18"/>
      <c r="D215" s="19"/>
    </row>
    <row r="216" spans="3:4" x14ac:dyDescent="0.25">
      <c r="C216" s="18"/>
      <c r="D216" s="19"/>
    </row>
    <row r="217" spans="3:4" x14ac:dyDescent="0.25">
      <c r="C217" s="18"/>
      <c r="D217" s="19"/>
    </row>
    <row r="218" spans="3:4" x14ac:dyDescent="0.25">
      <c r="C218" s="18"/>
      <c r="D218" s="19"/>
    </row>
    <row r="219" spans="3:4" x14ac:dyDescent="0.25">
      <c r="C219" s="18"/>
      <c r="D219" s="19"/>
    </row>
    <row r="220" spans="3:4" x14ac:dyDescent="0.25">
      <c r="C220" s="18"/>
      <c r="D220" s="19"/>
    </row>
    <row r="221" spans="3:4" x14ac:dyDescent="0.25">
      <c r="C221" s="18"/>
      <c r="D221" s="19"/>
    </row>
    <row r="222" spans="3:4" x14ac:dyDescent="0.25">
      <c r="C222" s="18"/>
      <c r="D222" s="19"/>
    </row>
    <row r="223" spans="3:4" x14ac:dyDescent="0.25">
      <c r="C223" s="18"/>
      <c r="D223" s="19"/>
    </row>
    <row r="224" spans="3:4" x14ac:dyDescent="0.25">
      <c r="C224" s="18"/>
      <c r="D224" s="19"/>
    </row>
    <row r="225" spans="3:4" x14ac:dyDescent="0.25">
      <c r="C225" s="18"/>
      <c r="D225" s="19"/>
    </row>
    <row r="226" spans="3:4" x14ac:dyDescent="0.25">
      <c r="C226" s="18"/>
      <c r="D226" s="19"/>
    </row>
    <row r="227" spans="3:4" x14ac:dyDescent="0.25">
      <c r="C227" s="18"/>
      <c r="D227" s="19"/>
    </row>
    <row r="228" spans="3:4" x14ac:dyDescent="0.25">
      <c r="C228" s="18"/>
      <c r="D228" s="19"/>
    </row>
    <row r="229" spans="3:4" x14ac:dyDescent="0.25">
      <c r="C229" s="18"/>
      <c r="D229" s="19"/>
    </row>
    <row r="230" spans="3:4" x14ac:dyDescent="0.25">
      <c r="C230" s="18"/>
      <c r="D230" s="19"/>
    </row>
    <row r="231" spans="3:4" x14ac:dyDescent="0.25">
      <c r="C231" s="18"/>
      <c r="D231" s="19"/>
    </row>
    <row r="232" spans="3:4" x14ac:dyDescent="0.25">
      <c r="C232" s="18"/>
      <c r="D232" s="19"/>
    </row>
    <row r="233" spans="3:4" x14ac:dyDescent="0.25">
      <c r="C233" s="18"/>
      <c r="D233" s="19"/>
    </row>
    <row r="234" spans="3:4" x14ac:dyDescent="0.25">
      <c r="C234" s="18"/>
      <c r="D234" s="19"/>
    </row>
    <row r="235" spans="3:4" x14ac:dyDescent="0.25">
      <c r="C235" s="18"/>
      <c r="D235" s="19"/>
    </row>
    <row r="236" spans="3:4" x14ac:dyDescent="0.25">
      <c r="C236" s="18"/>
      <c r="D236" s="19"/>
    </row>
    <row r="237" spans="3:4" x14ac:dyDescent="0.25">
      <c r="C237" s="18"/>
      <c r="D237" s="19"/>
    </row>
    <row r="238" spans="3:4" x14ac:dyDescent="0.25">
      <c r="C238" s="18"/>
      <c r="D238" s="19"/>
    </row>
    <row r="239" spans="3:4" x14ac:dyDescent="0.25">
      <c r="C239" s="18"/>
      <c r="D239" s="19"/>
    </row>
    <row r="240" spans="3:4" x14ac:dyDescent="0.25">
      <c r="C240" s="18"/>
      <c r="D240" s="19"/>
    </row>
    <row r="241" spans="3:4" x14ac:dyDescent="0.25">
      <c r="C241" s="18"/>
      <c r="D241" s="19"/>
    </row>
    <row r="242" spans="3:4" x14ac:dyDescent="0.25">
      <c r="C242" s="18"/>
      <c r="D242" s="19"/>
    </row>
    <row r="243" spans="3:4" x14ac:dyDescent="0.25">
      <c r="C243" s="18"/>
      <c r="D243" s="19"/>
    </row>
    <row r="244" spans="3:4" x14ac:dyDescent="0.25">
      <c r="C244" s="18"/>
      <c r="D244" s="19"/>
    </row>
    <row r="245" spans="3:4" x14ac:dyDescent="0.25">
      <c r="C245" s="18"/>
      <c r="D245" s="19"/>
    </row>
    <row r="246" spans="3:4" x14ac:dyDescent="0.25">
      <c r="C246" s="18"/>
      <c r="D246" s="19"/>
    </row>
    <row r="247" spans="3:4" x14ac:dyDescent="0.25">
      <c r="C247" s="18"/>
      <c r="D247" s="19"/>
    </row>
    <row r="248" spans="3:4" x14ac:dyDescent="0.25">
      <c r="C248" s="18"/>
      <c r="D248" s="19"/>
    </row>
    <row r="249" spans="3:4" x14ac:dyDescent="0.25">
      <c r="C249" s="18"/>
      <c r="D249" s="19"/>
    </row>
    <row r="250" spans="3:4" x14ac:dyDescent="0.25">
      <c r="C250" s="18"/>
      <c r="D250" s="19"/>
    </row>
    <row r="251" spans="3:4" x14ac:dyDescent="0.25">
      <c r="C251" s="18"/>
      <c r="D251" s="19"/>
    </row>
    <row r="252" spans="3:4" x14ac:dyDescent="0.25">
      <c r="C252" s="18"/>
      <c r="D252" s="19"/>
    </row>
    <row r="253" spans="3:4" x14ac:dyDescent="0.25">
      <c r="C253" s="18"/>
      <c r="D253" s="19"/>
    </row>
    <row r="254" spans="3:4" x14ac:dyDescent="0.25">
      <c r="C254" s="18"/>
      <c r="D254" s="19"/>
    </row>
    <row r="255" spans="3:4" x14ac:dyDescent="0.25">
      <c r="C255" s="18"/>
      <c r="D255" s="19"/>
    </row>
    <row r="256" spans="3:4" x14ac:dyDescent="0.25">
      <c r="C256" s="18"/>
      <c r="D256" s="19"/>
    </row>
    <row r="257" spans="3:4" x14ac:dyDescent="0.25">
      <c r="C257" s="18"/>
      <c r="D257" s="19"/>
    </row>
    <row r="258" spans="3:4" x14ac:dyDescent="0.25">
      <c r="C258" s="18"/>
      <c r="D258" s="19"/>
    </row>
    <row r="259" spans="3:4" x14ac:dyDescent="0.25">
      <c r="C259" s="18"/>
      <c r="D259" s="19"/>
    </row>
    <row r="260" spans="3:4" x14ac:dyDescent="0.25">
      <c r="C260" s="18"/>
      <c r="D260" s="19"/>
    </row>
    <row r="261" spans="3:4" x14ac:dyDescent="0.25">
      <c r="C261" s="18"/>
      <c r="D261" s="19"/>
    </row>
    <row r="262" spans="3:4" x14ac:dyDescent="0.25">
      <c r="C262" s="18"/>
      <c r="D262" s="19"/>
    </row>
    <row r="263" spans="3:4" x14ac:dyDescent="0.25">
      <c r="C263" s="18"/>
      <c r="D263" s="19"/>
    </row>
    <row r="264" spans="3:4" x14ac:dyDescent="0.25">
      <c r="C264" s="18"/>
      <c r="D264" s="19"/>
    </row>
    <row r="265" spans="3:4" x14ac:dyDescent="0.25">
      <c r="C265" s="18"/>
      <c r="D265" s="19"/>
    </row>
    <row r="266" spans="3:4" x14ac:dyDescent="0.25">
      <c r="C266" s="18"/>
      <c r="D266" s="19"/>
    </row>
    <row r="267" spans="3:4" x14ac:dyDescent="0.25">
      <c r="C267" s="18"/>
      <c r="D267" s="19"/>
    </row>
    <row r="268" spans="3:4" x14ac:dyDescent="0.25">
      <c r="C268" s="18"/>
      <c r="D268" s="19"/>
    </row>
    <row r="269" spans="3:4" x14ac:dyDescent="0.25">
      <c r="C269" s="18"/>
      <c r="D269" s="19"/>
    </row>
    <row r="270" spans="3:4" x14ac:dyDescent="0.25">
      <c r="C270" s="18"/>
      <c r="D270" s="19"/>
    </row>
    <row r="271" spans="3:4" x14ac:dyDescent="0.25">
      <c r="C271" s="18"/>
      <c r="D271" s="19"/>
    </row>
    <row r="272" spans="3:4" x14ac:dyDescent="0.25">
      <c r="C272" s="18"/>
      <c r="D272" s="19"/>
    </row>
    <row r="273" spans="3:4" x14ac:dyDescent="0.25">
      <c r="C273" s="18"/>
      <c r="D273" s="19"/>
    </row>
    <row r="274" spans="3:4" x14ac:dyDescent="0.25">
      <c r="C274" s="18"/>
      <c r="D274" s="19"/>
    </row>
    <row r="275" spans="3:4" x14ac:dyDescent="0.25">
      <c r="C275" s="18"/>
      <c r="D275" s="19"/>
    </row>
    <row r="276" spans="3:4" x14ac:dyDescent="0.25">
      <c r="C276" s="18"/>
      <c r="D276" s="19"/>
    </row>
    <row r="277" spans="3:4" x14ac:dyDescent="0.25">
      <c r="C277" s="18"/>
      <c r="D277" s="19"/>
    </row>
    <row r="278" spans="3:4" x14ac:dyDescent="0.25">
      <c r="C278" s="18"/>
      <c r="D278" s="19"/>
    </row>
    <row r="279" spans="3:4" x14ac:dyDescent="0.25">
      <c r="C279" s="18"/>
      <c r="D279" s="19"/>
    </row>
    <row r="280" spans="3:4" x14ac:dyDescent="0.25">
      <c r="C280" s="18"/>
      <c r="D280" s="19"/>
    </row>
    <row r="281" spans="3:4" x14ac:dyDescent="0.25">
      <c r="C281" s="18"/>
      <c r="D281" s="19"/>
    </row>
    <row r="282" spans="3:4" x14ac:dyDescent="0.25">
      <c r="C282" s="18"/>
      <c r="D282" s="19"/>
    </row>
    <row r="283" spans="3:4" x14ac:dyDescent="0.25">
      <c r="C283" s="18"/>
      <c r="D283" s="19"/>
    </row>
    <row r="284" spans="3:4" x14ac:dyDescent="0.25">
      <c r="C284" s="18"/>
      <c r="D284" s="19"/>
    </row>
    <row r="285" spans="3:4" x14ac:dyDescent="0.25">
      <c r="C285" s="18"/>
      <c r="D285" s="19"/>
    </row>
    <row r="286" spans="3:4" x14ac:dyDescent="0.25">
      <c r="C286" s="18"/>
      <c r="D286" s="19"/>
    </row>
    <row r="287" spans="3:4" x14ac:dyDescent="0.25">
      <c r="C287" s="18"/>
      <c r="D287" s="19"/>
    </row>
    <row r="288" spans="3:4" x14ac:dyDescent="0.25">
      <c r="C288" s="18"/>
      <c r="D288" s="19"/>
    </row>
    <row r="289" spans="3:4" x14ac:dyDescent="0.25">
      <c r="C289" s="18"/>
      <c r="D289" s="19"/>
    </row>
    <row r="290" spans="3:4" x14ac:dyDescent="0.25">
      <c r="C290" s="18"/>
      <c r="D290" s="19"/>
    </row>
    <row r="291" spans="3:4" x14ac:dyDescent="0.25">
      <c r="C291" s="18"/>
      <c r="D291" s="19"/>
    </row>
    <row r="292" spans="3:4" x14ac:dyDescent="0.25">
      <c r="C292" s="18"/>
      <c r="D292" s="19"/>
    </row>
    <row r="293" spans="3:4" x14ac:dyDescent="0.25">
      <c r="C293" s="18"/>
      <c r="D293" s="19"/>
    </row>
    <row r="294" spans="3:4" x14ac:dyDescent="0.25">
      <c r="C294" s="18"/>
      <c r="D294" s="19"/>
    </row>
    <row r="295" spans="3:4" x14ac:dyDescent="0.25">
      <c r="C295" s="18"/>
      <c r="D295" s="19"/>
    </row>
    <row r="296" spans="3:4" x14ac:dyDescent="0.25">
      <c r="C296" s="18"/>
      <c r="D296" s="19"/>
    </row>
    <row r="297" spans="3:4" x14ac:dyDescent="0.25">
      <c r="C297" s="18"/>
      <c r="D297" s="19"/>
    </row>
    <row r="298" spans="3:4" x14ac:dyDescent="0.25">
      <c r="C298" s="18"/>
      <c r="D298" s="19"/>
    </row>
    <row r="299" spans="3:4" x14ac:dyDescent="0.25">
      <c r="C299" s="18"/>
      <c r="D299" s="19"/>
    </row>
    <row r="300" spans="3:4" x14ac:dyDescent="0.25">
      <c r="C300" s="18"/>
      <c r="D300" s="19"/>
    </row>
    <row r="301" spans="3:4" x14ac:dyDescent="0.25">
      <c r="C301" s="18"/>
      <c r="D301" s="19"/>
    </row>
    <row r="302" spans="3:4" x14ac:dyDescent="0.25">
      <c r="C302" s="18"/>
      <c r="D302" s="19"/>
    </row>
    <row r="303" spans="3:4" x14ac:dyDescent="0.25">
      <c r="C303" s="18"/>
      <c r="D303" s="19"/>
    </row>
    <row r="304" spans="3:4" x14ac:dyDescent="0.25">
      <c r="C304" s="18"/>
      <c r="D304" s="19"/>
    </row>
    <row r="305" spans="3:4" x14ac:dyDescent="0.25">
      <c r="C305" s="18"/>
      <c r="D305" s="19"/>
    </row>
    <row r="306" spans="3:4" x14ac:dyDescent="0.25">
      <c r="C306" s="18"/>
      <c r="D306" s="19"/>
    </row>
    <row r="307" spans="3:4" x14ac:dyDescent="0.25">
      <c r="C307" s="18"/>
      <c r="D307" s="19"/>
    </row>
    <row r="308" spans="3:4" x14ac:dyDescent="0.25">
      <c r="C308" s="18"/>
      <c r="D308" s="19"/>
    </row>
    <row r="309" spans="3:4" x14ac:dyDescent="0.25">
      <c r="C309" s="18"/>
      <c r="D309" s="19"/>
    </row>
    <row r="310" spans="3:4" x14ac:dyDescent="0.25">
      <c r="C310" s="18"/>
      <c r="D310" s="19"/>
    </row>
    <row r="311" spans="3:4" x14ac:dyDescent="0.25">
      <c r="C311" s="18"/>
      <c r="D311" s="19"/>
    </row>
    <row r="312" spans="3:4" x14ac:dyDescent="0.25">
      <c r="C312" s="18"/>
      <c r="D312" s="19"/>
    </row>
    <row r="313" spans="3:4" x14ac:dyDescent="0.25">
      <c r="C313" s="20"/>
      <c r="D313" s="21"/>
    </row>
  </sheetData>
  <mergeCells count="3">
    <mergeCell ref="H5:O6"/>
    <mergeCell ref="H7:O8"/>
    <mergeCell ref="H9:O10"/>
  </mergeCells>
  <dataValidations count="2">
    <dataValidation type="list" allowBlank="1" showInputMessage="1" showErrorMessage="1" sqref="D5:D313" xr:uid="{33C5BFF7-4C23-4446-B15E-13C8575D4DE9}">
      <formula1>"Standardized,Non-Standardized,Exception"</formula1>
    </dataValidation>
    <dataValidation type="list" allowBlank="1" showInputMessage="1" showErrorMessage="1" sqref="D1" xr:uid="{F889D245-7C55-461A-8ED8-E731C98E7F48}">
      <formula1>"No Choice,Yes Trade Secret,Not Trade Secret"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7" tint="0.79998168889431442"/>
  </sheetPr>
  <dimension ref="A1:Z114"/>
  <sheetViews>
    <sheetView workbookViewId="0">
      <selection activeCell="E104" sqref="E104"/>
    </sheetView>
  </sheetViews>
  <sheetFormatPr defaultRowHeight="15" x14ac:dyDescent="0.25"/>
  <cols>
    <col min="2" max="2" width="10.42578125" bestFit="1" customWidth="1"/>
    <col min="3" max="3" width="14.5703125" bestFit="1" customWidth="1"/>
    <col min="5" max="6" width="11.140625" bestFit="1" customWidth="1"/>
    <col min="8" max="26" width="15.7109375" customWidth="1"/>
  </cols>
  <sheetData>
    <row r="1" spans="1:26" ht="18" thickBot="1" x14ac:dyDescent="0.35">
      <c r="A1" s="118" t="s">
        <v>198</v>
      </c>
      <c r="B1" s="119"/>
      <c r="C1" s="119"/>
      <c r="D1" s="120" t="s">
        <v>199</v>
      </c>
      <c r="E1" s="113"/>
      <c r="Z1" s="122"/>
    </row>
    <row r="2" spans="1:26" x14ac:dyDescent="0.25">
      <c r="A2" t="s">
        <v>0</v>
      </c>
      <c r="B2" t="s">
        <v>1</v>
      </c>
      <c r="C2" t="s">
        <v>147</v>
      </c>
      <c r="D2" t="s">
        <v>9</v>
      </c>
      <c r="E2" t="s">
        <v>11</v>
      </c>
      <c r="F2" t="s">
        <v>6</v>
      </c>
      <c r="G2" t="s">
        <v>4</v>
      </c>
      <c r="H2" s="1" t="s">
        <v>2</v>
      </c>
      <c r="I2" t="s">
        <v>148</v>
      </c>
      <c r="J2" t="s">
        <v>166</v>
      </c>
      <c r="K2" t="s">
        <v>14</v>
      </c>
      <c r="L2" t="s">
        <v>13</v>
      </c>
      <c r="M2" t="s">
        <v>30</v>
      </c>
      <c r="N2" t="s">
        <v>42</v>
      </c>
      <c r="O2" t="s">
        <v>15</v>
      </c>
      <c r="P2" t="s">
        <v>37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149</v>
      </c>
      <c r="X2" t="s">
        <v>194</v>
      </c>
      <c r="Y2" t="s">
        <v>195</v>
      </c>
    </row>
    <row r="3" spans="1:26" x14ac:dyDescent="0.25">
      <c r="A3">
        <f>Instructions!$L$3-4</f>
        <v>2023</v>
      </c>
      <c r="B3" t="s">
        <v>22</v>
      </c>
      <c r="C3" t="s">
        <v>150</v>
      </c>
      <c r="D3" t="s">
        <v>10</v>
      </c>
      <c r="E3" t="s">
        <v>12</v>
      </c>
      <c r="F3" t="s">
        <v>8</v>
      </c>
      <c r="G3" t="s">
        <v>5</v>
      </c>
      <c r="H3" s="1">
        <v>1</v>
      </c>
      <c r="X3" s="33">
        <f>SUM(K3:M3)-N3</f>
        <v>0</v>
      </c>
      <c r="Y3" s="33">
        <f>SUM(Q3:U3)-V3</f>
        <v>0</v>
      </c>
    </row>
    <row r="4" spans="1:26" x14ac:dyDescent="0.25">
      <c r="A4">
        <f>Instructions!$L$3-4</f>
        <v>2023</v>
      </c>
      <c r="B4" t="s">
        <v>22</v>
      </c>
      <c r="C4" t="s">
        <v>150</v>
      </c>
      <c r="D4" t="s">
        <v>10</v>
      </c>
      <c r="E4" t="s">
        <v>12</v>
      </c>
      <c r="F4" t="s">
        <v>8</v>
      </c>
      <c r="G4" t="s">
        <v>5</v>
      </c>
      <c r="H4" s="1">
        <v>2</v>
      </c>
    </row>
    <row r="5" spans="1:26" x14ac:dyDescent="0.25">
      <c r="A5">
        <f>Instructions!$L$3-4</f>
        <v>2023</v>
      </c>
      <c r="B5" t="s">
        <v>22</v>
      </c>
      <c r="C5" t="s">
        <v>150</v>
      </c>
      <c r="D5" t="s">
        <v>10</v>
      </c>
      <c r="E5" t="s">
        <v>12</v>
      </c>
      <c r="F5" t="s">
        <v>8</v>
      </c>
      <c r="G5" t="s">
        <v>172</v>
      </c>
      <c r="H5" s="1">
        <v>1</v>
      </c>
    </row>
    <row r="6" spans="1:26" x14ac:dyDescent="0.25">
      <c r="A6">
        <f>Instructions!$L$3-4</f>
        <v>2023</v>
      </c>
      <c r="B6" t="s">
        <v>22</v>
      </c>
      <c r="C6" t="s">
        <v>150</v>
      </c>
      <c r="D6" t="s">
        <v>10</v>
      </c>
      <c r="E6" t="s">
        <v>12</v>
      </c>
      <c r="F6" t="s">
        <v>8</v>
      </c>
      <c r="G6" t="s">
        <v>172</v>
      </c>
      <c r="H6" s="1">
        <v>2</v>
      </c>
    </row>
    <row r="7" spans="1:26" x14ac:dyDescent="0.25">
      <c r="A7">
        <f>Instructions!$L$3-4</f>
        <v>2023</v>
      </c>
      <c r="B7" t="s">
        <v>22</v>
      </c>
      <c r="C7" t="s">
        <v>150</v>
      </c>
      <c r="D7" t="s">
        <v>10</v>
      </c>
      <c r="E7" t="s">
        <v>12</v>
      </c>
      <c r="F7" t="s">
        <v>8</v>
      </c>
      <c r="G7" t="s">
        <v>282</v>
      </c>
      <c r="H7" s="1">
        <v>1</v>
      </c>
    </row>
    <row r="8" spans="1:26" x14ac:dyDescent="0.25">
      <c r="A8">
        <f>Instructions!$L$3-4</f>
        <v>2023</v>
      </c>
      <c r="B8" t="s">
        <v>22</v>
      </c>
      <c r="C8" t="s">
        <v>150</v>
      </c>
      <c r="D8" t="s">
        <v>10</v>
      </c>
      <c r="E8" t="s">
        <v>12</v>
      </c>
      <c r="F8" t="s">
        <v>8</v>
      </c>
      <c r="G8" t="s">
        <v>282</v>
      </c>
      <c r="H8" s="1">
        <v>2</v>
      </c>
    </row>
    <row r="9" spans="1:26" x14ac:dyDescent="0.25">
      <c r="A9">
        <f>Instructions!$L$3-4</f>
        <v>2023</v>
      </c>
      <c r="B9" t="s">
        <v>22</v>
      </c>
      <c r="C9" t="s">
        <v>150</v>
      </c>
      <c r="D9" t="s">
        <v>10</v>
      </c>
      <c r="E9" t="s">
        <v>12</v>
      </c>
      <c r="F9" t="s">
        <v>8</v>
      </c>
      <c r="G9" t="s">
        <v>283</v>
      </c>
      <c r="H9" s="1">
        <v>1</v>
      </c>
    </row>
    <row r="10" spans="1:26" x14ac:dyDescent="0.25">
      <c r="A10">
        <f>Instructions!$L$3-4</f>
        <v>2023</v>
      </c>
      <c r="B10" t="s">
        <v>22</v>
      </c>
      <c r="C10" t="s">
        <v>150</v>
      </c>
      <c r="D10" t="s">
        <v>10</v>
      </c>
      <c r="E10" t="s">
        <v>12</v>
      </c>
      <c r="F10" t="s">
        <v>8</v>
      </c>
      <c r="G10" t="s">
        <v>283</v>
      </c>
      <c r="H10" s="1">
        <v>2</v>
      </c>
    </row>
    <row r="11" spans="1:26" x14ac:dyDescent="0.25">
      <c r="A11">
        <f>Instructions!$L$3-4</f>
        <v>2023</v>
      </c>
      <c r="B11" t="s">
        <v>22</v>
      </c>
      <c r="C11" t="s">
        <v>150</v>
      </c>
      <c r="D11" t="s">
        <v>10</v>
      </c>
      <c r="E11" t="s">
        <v>12</v>
      </c>
      <c r="F11" t="s">
        <v>8</v>
      </c>
      <c r="G11" t="s">
        <v>284</v>
      </c>
      <c r="H11" s="1">
        <v>1</v>
      </c>
    </row>
    <row r="12" spans="1:26" x14ac:dyDescent="0.25">
      <c r="A12">
        <f>Instructions!$L$3-4</f>
        <v>2023</v>
      </c>
      <c r="B12" t="s">
        <v>22</v>
      </c>
      <c r="C12" t="s">
        <v>150</v>
      </c>
      <c r="D12" t="s">
        <v>10</v>
      </c>
      <c r="E12" t="s">
        <v>12</v>
      </c>
      <c r="F12" t="s">
        <v>8</v>
      </c>
      <c r="G12" t="s">
        <v>284</v>
      </c>
      <c r="H12" s="1">
        <v>2</v>
      </c>
    </row>
    <row r="13" spans="1:26" x14ac:dyDescent="0.25">
      <c r="A13">
        <f>Instructions!$L$3-4</f>
        <v>2023</v>
      </c>
      <c r="B13" t="s">
        <v>22</v>
      </c>
      <c r="C13" t="s">
        <v>150</v>
      </c>
      <c r="D13" t="s">
        <v>10</v>
      </c>
      <c r="E13" t="s">
        <v>12</v>
      </c>
      <c r="F13" t="s">
        <v>7</v>
      </c>
      <c r="G13" t="s">
        <v>5</v>
      </c>
      <c r="H13" s="1">
        <v>1</v>
      </c>
    </row>
    <row r="14" spans="1:26" x14ac:dyDescent="0.25">
      <c r="A14">
        <f>Instructions!$L$3-4</f>
        <v>2023</v>
      </c>
      <c r="B14" t="s">
        <v>22</v>
      </c>
      <c r="C14" t="s">
        <v>150</v>
      </c>
      <c r="D14" t="s">
        <v>10</v>
      </c>
      <c r="E14" t="s">
        <v>12</v>
      </c>
      <c r="F14" t="s">
        <v>7</v>
      </c>
      <c r="G14" t="s">
        <v>5</v>
      </c>
      <c r="H14" s="1">
        <v>2</v>
      </c>
    </row>
    <row r="15" spans="1:26" x14ac:dyDescent="0.25">
      <c r="A15">
        <f>Instructions!$L$3-4</f>
        <v>2023</v>
      </c>
      <c r="B15" t="s">
        <v>22</v>
      </c>
      <c r="C15" t="s">
        <v>150</v>
      </c>
      <c r="D15" t="s">
        <v>10</v>
      </c>
      <c r="E15" t="s">
        <v>12</v>
      </c>
      <c r="F15" t="s">
        <v>7</v>
      </c>
      <c r="G15" t="s">
        <v>172</v>
      </c>
      <c r="H15" s="1">
        <v>1</v>
      </c>
    </row>
    <row r="16" spans="1:26" x14ac:dyDescent="0.25">
      <c r="A16">
        <f>Instructions!$L$3-4</f>
        <v>2023</v>
      </c>
      <c r="B16" t="s">
        <v>22</v>
      </c>
      <c r="C16" t="s">
        <v>150</v>
      </c>
      <c r="D16" t="s">
        <v>10</v>
      </c>
      <c r="E16" t="s">
        <v>12</v>
      </c>
      <c r="F16" t="s">
        <v>7</v>
      </c>
      <c r="G16" t="s">
        <v>172</v>
      </c>
      <c r="H16" s="1">
        <v>2</v>
      </c>
    </row>
    <row r="17" spans="1:8" x14ac:dyDescent="0.25">
      <c r="A17">
        <f>Instructions!$L$3-4</f>
        <v>2023</v>
      </c>
      <c r="B17" t="s">
        <v>22</v>
      </c>
      <c r="C17" t="s">
        <v>150</v>
      </c>
      <c r="D17" t="s">
        <v>10</v>
      </c>
      <c r="E17" t="s">
        <v>12</v>
      </c>
      <c r="F17" t="s">
        <v>7</v>
      </c>
      <c r="G17" t="s">
        <v>282</v>
      </c>
      <c r="H17" s="1">
        <v>1</v>
      </c>
    </row>
    <row r="18" spans="1:8" x14ac:dyDescent="0.25">
      <c r="A18">
        <f>Instructions!$L$3-4</f>
        <v>2023</v>
      </c>
      <c r="B18" t="s">
        <v>22</v>
      </c>
      <c r="C18" t="s">
        <v>150</v>
      </c>
      <c r="D18" t="s">
        <v>10</v>
      </c>
      <c r="E18" t="s">
        <v>12</v>
      </c>
      <c r="F18" t="s">
        <v>7</v>
      </c>
      <c r="G18" t="s">
        <v>282</v>
      </c>
      <c r="H18" s="1">
        <v>2</v>
      </c>
    </row>
    <row r="19" spans="1:8" x14ac:dyDescent="0.25">
      <c r="A19">
        <f>Instructions!$L$3-4</f>
        <v>2023</v>
      </c>
      <c r="B19" t="s">
        <v>22</v>
      </c>
      <c r="C19" t="s">
        <v>150</v>
      </c>
      <c r="D19" t="s">
        <v>10</v>
      </c>
      <c r="E19" t="s">
        <v>12</v>
      </c>
      <c r="F19" t="s">
        <v>7</v>
      </c>
      <c r="G19" t="s">
        <v>283</v>
      </c>
      <c r="H19" s="1">
        <v>1</v>
      </c>
    </row>
    <row r="20" spans="1:8" x14ac:dyDescent="0.25">
      <c r="A20">
        <f>Instructions!$L$3-4</f>
        <v>2023</v>
      </c>
      <c r="B20" t="s">
        <v>22</v>
      </c>
      <c r="C20" t="s">
        <v>150</v>
      </c>
      <c r="D20" t="s">
        <v>10</v>
      </c>
      <c r="E20" t="s">
        <v>12</v>
      </c>
      <c r="F20" t="s">
        <v>7</v>
      </c>
      <c r="G20" t="s">
        <v>283</v>
      </c>
      <c r="H20" s="1">
        <v>2</v>
      </c>
    </row>
    <row r="21" spans="1:8" x14ac:dyDescent="0.25">
      <c r="A21">
        <f>Instructions!$L$3-4</f>
        <v>2023</v>
      </c>
      <c r="B21" t="s">
        <v>22</v>
      </c>
      <c r="C21" t="s">
        <v>150</v>
      </c>
      <c r="D21" t="s">
        <v>10</v>
      </c>
      <c r="E21" t="s">
        <v>12</v>
      </c>
      <c r="F21" t="s">
        <v>7</v>
      </c>
      <c r="G21" t="s">
        <v>284</v>
      </c>
      <c r="H21" s="1">
        <v>1</v>
      </c>
    </row>
    <row r="22" spans="1:8" x14ac:dyDescent="0.25">
      <c r="A22">
        <f>Instructions!$L$3-4</f>
        <v>2023</v>
      </c>
      <c r="B22" t="s">
        <v>22</v>
      </c>
      <c r="C22" t="s">
        <v>150</v>
      </c>
      <c r="D22" t="s">
        <v>10</v>
      </c>
      <c r="E22" t="s">
        <v>12</v>
      </c>
      <c r="F22" t="s">
        <v>7</v>
      </c>
      <c r="G22" t="s">
        <v>284</v>
      </c>
      <c r="H22" s="1">
        <v>2</v>
      </c>
    </row>
    <row r="23" spans="1:8" x14ac:dyDescent="0.25">
      <c r="A23">
        <f>Instructions!$L$3-4</f>
        <v>2023</v>
      </c>
      <c r="B23" t="s">
        <v>22</v>
      </c>
      <c r="C23" t="s">
        <v>150</v>
      </c>
      <c r="D23" t="s">
        <v>23</v>
      </c>
      <c r="E23" t="s">
        <v>12</v>
      </c>
      <c r="F23" t="s">
        <v>8</v>
      </c>
      <c r="G23" t="s">
        <v>5</v>
      </c>
      <c r="H23" s="1">
        <v>1</v>
      </c>
    </row>
    <row r="24" spans="1:8" x14ac:dyDescent="0.25">
      <c r="A24">
        <f>Instructions!$L$3-4</f>
        <v>2023</v>
      </c>
      <c r="B24" t="s">
        <v>22</v>
      </c>
      <c r="C24" t="s">
        <v>150</v>
      </c>
      <c r="D24" t="s">
        <v>23</v>
      </c>
      <c r="E24" t="s">
        <v>12</v>
      </c>
      <c r="F24" t="s">
        <v>8</v>
      </c>
      <c r="G24" t="s">
        <v>5</v>
      </c>
      <c r="H24" s="1">
        <v>2</v>
      </c>
    </row>
    <row r="25" spans="1:8" x14ac:dyDescent="0.25">
      <c r="A25">
        <f>Instructions!$L$3-4</f>
        <v>2023</v>
      </c>
      <c r="B25" t="s">
        <v>22</v>
      </c>
      <c r="C25" t="s">
        <v>150</v>
      </c>
      <c r="D25" t="s">
        <v>23</v>
      </c>
      <c r="E25" t="s">
        <v>12</v>
      </c>
      <c r="F25" t="s">
        <v>8</v>
      </c>
      <c r="G25" t="s">
        <v>172</v>
      </c>
      <c r="H25" s="1">
        <v>1</v>
      </c>
    </row>
    <row r="26" spans="1:8" x14ac:dyDescent="0.25">
      <c r="A26">
        <f>Instructions!$L$3-4</f>
        <v>2023</v>
      </c>
      <c r="B26" t="s">
        <v>22</v>
      </c>
      <c r="C26" t="s">
        <v>150</v>
      </c>
      <c r="D26" t="s">
        <v>23</v>
      </c>
      <c r="E26" t="s">
        <v>12</v>
      </c>
      <c r="F26" t="s">
        <v>8</v>
      </c>
      <c r="G26" t="s">
        <v>172</v>
      </c>
      <c r="H26" s="1">
        <v>2</v>
      </c>
    </row>
    <row r="27" spans="1:8" x14ac:dyDescent="0.25">
      <c r="A27">
        <f>Instructions!$L$3-4</f>
        <v>2023</v>
      </c>
      <c r="B27" t="s">
        <v>22</v>
      </c>
      <c r="C27" t="s">
        <v>150</v>
      </c>
      <c r="D27" t="s">
        <v>23</v>
      </c>
      <c r="E27" t="s">
        <v>12</v>
      </c>
      <c r="F27" t="s">
        <v>7</v>
      </c>
      <c r="G27" t="s">
        <v>5</v>
      </c>
      <c r="H27" s="1">
        <v>1</v>
      </c>
    </row>
    <row r="28" spans="1:8" x14ac:dyDescent="0.25">
      <c r="A28">
        <f>Instructions!$L$3-4</f>
        <v>2023</v>
      </c>
      <c r="B28" t="s">
        <v>22</v>
      </c>
      <c r="C28" t="s">
        <v>150</v>
      </c>
      <c r="D28" t="s">
        <v>23</v>
      </c>
      <c r="E28" t="s">
        <v>12</v>
      </c>
      <c r="F28" t="s">
        <v>7</v>
      </c>
      <c r="G28" t="s">
        <v>5</v>
      </c>
      <c r="H28" s="1">
        <v>2</v>
      </c>
    </row>
    <row r="29" spans="1:8" x14ac:dyDescent="0.25">
      <c r="A29">
        <f>Instructions!$L$3-4</f>
        <v>2023</v>
      </c>
      <c r="B29" t="s">
        <v>22</v>
      </c>
      <c r="C29" t="s">
        <v>150</v>
      </c>
      <c r="D29" t="s">
        <v>23</v>
      </c>
      <c r="E29" t="s">
        <v>12</v>
      </c>
      <c r="F29" t="s">
        <v>7</v>
      </c>
      <c r="G29" t="s">
        <v>172</v>
      </c>
      <c r="H29" s="1">
        <v>1</v>
      </c>
    </row>
    <row r="30" spans="1:8" x14ac:dyDescent="0.25">
      <c r="A30">
        <f>Instructions!$L$3-4</f>
        <v>2023</v>
      </c>
      <c r="B30" t="s">
        <v>22</v>
      </c>
      <c r="C30" t="s">
        <v>150</v>
      </c>
      <c r="D30" t="s">
        <v>23</v>
      </c>
      <c r="E30" t="s">
        <v>12</v>
      </c>
      <c r="F30" t="s">
        <v>7</v>
      </c>
      <c r="G30" t="s">
        <v>172</v>
      </c>
      <c r="H30" s="1">
        <v>2</v>
      </c>
    </row>
    <row r="31" spans="1:8" x14ac:dyDescent="0.25">
      <c r="A31">
        <f>Instructions!$L$3-3</f>
        <v>2024</v>
      </c>
      <c r="B31" t="s">
        <v>22</v>
      </c>
      <c r="C31" t="s">
        <v>150</v>
      </c>
      <c r="D31" t="s">
        <v>10</v>
      </c>
      <c r="E31" t="s">
        <v>12</v>
      </c>
      <c r="F31" t="s">
        <v>8</v>
      </c>
      <c r="G31" t="s">
        <v>5</v>
      </c>
      <c r="H31" s="1">
        <v>1</v>
      </c>
    </row>
    <row r="32" spans="1:8" x14ac:dyDescent="0.25">
      <c r="A32">
        <f>Instructions!$L$3-3</f>
        <v>2024</v>
      </c>
      <c r="B32" t="s">
        <v>22</v>
      </c>
      <c r="C32" t="s">
        <v>150</v>
      </c>
      <c r="D32" t="s">
        <v>10</v>
      </c>
      <c r="E32" t="s">
        <v>12</v>
      </c>
      <c r="F32" t="s">
        <v>8</v>
      </c>
      <c r="G32" t="s">
        <v>5</v>
      </c>
      <c r="H32" s="1">
        <v>2</v>
      </c>
    </row>
    <row r="33" spans="1:8" x14ac:dyDescent="0.25">
      <c r="A33">
        <f>Instructions!$L$3-3</f>
        <v>2024</v>
      </c>
      <c r="B33" t="s">
        <v>22</v>
      </c>
      <c r="C33" t="s">
        <v>150</v>
      </c>
      <c r="D33" t="s">
        <v>10</v>
      </c>
      <c r="E33" t="s">
        <v>12</v>
      </c>
      <c r="F33" t="s">
        <v>8</v>
      </c>
      <c r="G33" t="s">
        <v>172</v>
      </c>
      <c r="H33" s="1">
        <v>1</v>
      </c>
    </row>
    <row r="34" spans="1:8" x14ac:dyDescent="0.25">
      <c r="A34">
        <f>Instructions!$L$3-3</f>
        <v>2024</v>
      </c>
      <c r="B34" t="s">
        <v>22</v>
      </c>
      <c r="C34" t="s">
        <v>150</v>
      </c>
      <c r="D34" t="s">
        <v>10</v>
      </c>
      <c r="E34" t="s">
        <v>12</v>
      </c>
      <c r="F34" t="s">
        <v>8</v>
      </c>
      <c r="G34" t="s">
        <v>172</v>
      </c>
      <c r="H34" s="1">
        <v>2</v>
      </c>
    </row>
    <row r="35" spans="1:8" x14ac:dyDescent="0.25">
      <c r="A35">
        <f>Instructions!$L$3-3</f>
        <v>2024</v>
      </c>
      <c r="B35" t="s">
        <v>22</v>
      </c>
      <c r="C35" t="s">
        <v>150</v>
      </c>
      <c r="D35" t="s">
        <v>10</v>
      </c>
      <c r="E35" t="s">
        <v>12</v>
      </c>
      <c r="F35" t="s">
        <v>8</v>
      </c>
      <c r="G35" t="s">
        <v>282</v>
      </c>
      <c r="H35" s="1">
        <v>1</v>
      </c>
    </row>
    <row r="36" spans="1:8" x14ac:dyDescent="0.25">
      <c r="A36">
        <f>Instructions!$L$3-3</f>
        <v>2024</v>
      </c>
      <c r="B36" t="s">
        <v>22</v>
      </c>
      <c r="C36" t="s">
        <v>150</v>
      </c>
      <c r="D36" t="s">
        <v>10</v>
      </c>
      <c r="E36" t="s">
        <v>12</v>
      </c>
      <c r="F36" t="s">
        <v>8</v>
      </c>
      <c r="G36" t="s">
        <v>282</v>
      </c>
      <c r="H36" s="1">
        <v>2</v>
      </c>
    </row>
    <row r="37" spans="1:8" x14ac:dyDescent="0.25">
      <c r="A37">
        <f>Instructions!$L$3-3</f>
        <v>2024</v>
      </c>
      <c r="B37" t="s">
        <v>22</v>
      </c>
      <c r="C37" t="s">
        <v>150</v>
      </c>
      <c r="D37" t="s">
        <v>10</v>
      </c>
      <c r="E37" t="s">
        <v>12</v>
      </c>
      <c r="F37" t="s">
        <v>8</v>
      </c>
      <c r="G37" t="s">
        <v>283</v>
      </c>
      <c r="H37" s="1">
        <v>1</v>
      </c>
    </row>
    <row r="38" spans="1:8" x14ac:dyDescent="0.25">
      <c r="A38">
        <f>Instructions!$L$3-3</f>
        <v>2024</v>
      </c>
      <c r="B38" t="s">
        <v>22</v>
      </c>
      <c r="C38" t="s">
        <v>150</v>
      </c>
      <c r="D38" t="s">
        <v>10</v>
      </c>
      <c r="E38" t="s">
        <v>12</v>
      </c>
      <c r="F38" t="s">
        <v>8</v>
      </c>
      <c r="G38" t="s">
        <v>283</v>
      </c>
      <c r="H38" s="1">
        <v>2</v>
      </c>
    </row>
    <row r="39" spans="1:8" x14ac:dyDescent="0.25">
      <c r="A39">
        <f>Instructions!$L$3-3</f>
        <v>2024</v>
      </c>
      <c r="B39" t="s">
        <v>22</v>
      </c>
      <c r="C39" t="s">
        <v>150</v>
      </c>
      <c r="D39" t="s">
        <v>10</v>
      </c>
      <c r="E39" t="s">
        <v>12</v>
      </c>
      <c r="F39" t="s">
        <v>8</v>
      </c>
      <c r="G39" t="s">
        <v>284</v>
      </c>
      <c r="H39" s="1">
        <v>1</v>
      </c>
    </row>
    <row r="40" spans="1:8" x14ac:dyDescent="0.25">
      <c r="A40">
        <f>Instructions!$L$3-3</f>
        <v>2024</v>
      </c>
      <c r="B40" t="s">
        <v>22</v>
      </c>
      <c r="C40" t="s">
        <v>150</v>
      </c>
      <c r="D40" t="s">
        <v>10</v>
      </c>
      <c r="E40" t="s">
        <v>12</v>
      </c>
      <c r="F40" t="s">
        <v>8</v>
      </c>
      <c r="G40" t="s">
        <v>284</v>
      </c>
      <c r="H40" s="1">
        <v>2</v>
      </c>
    </row>
    <row r="41" spans="1:8" x14ac:dyDescent="0.25">
      <c r="A41">
        <f>Instructions!$L$3-3</f>
        <v>2024</v>
      </c>
      <c r="B41" t="s">
        <v>22</v>
      </c>
      <c r="C41" t="s">
        <v>150</v>
      </c>
      <c r="D41" t="s">
        <v>10</v>
      </c>
      <c r="E41" t="s">
        <v>12</v>
      </c>
      <c r="F41" t="s">
        <v>7</v>
      </c>
      <c r="G41" t="s">
        <v>5</v>
      </c>
      <c r="H41" s="1">
        <v>1</v>
      </c>
    </row>
    <row r="42" spans="1:8" x14ac:dyDescent="0.25">
      <c r="A42">
        <f>Instructions!$L$3-3</f>
        <v>2024</v>
      </c>
      <c r="B42" t="s">
        <v>22</v>
      </c>
      <c r="C42" t="s">
        <v>150</v>
      </c>
      <c r="D42" t="s">
        <v>10</v>
      </c>
      <c r="E42" t="s">
        <v>12</v>
      </c>
      <c r="F42" t="s">
        <v>7</v>
      </c>
      <c r="G42" t="s">
        <v>5</v>
      </c>
      <c r="H42" s="1">
        <v>2</v>
      </c>
    </row>
    <row r="43" spans="1:8" x14ac:dyDescent="0.25">
      <c r="A43">
        <f>Instructions!$L$3-3</f>
        <v>2024</v>
      </c>
      <c r="B43" t="s">
        <v>22</v>
      </c>
      <c r="C43" t="s">
        <v>150</v>
      </c>
      <c r="D43" t="s">
        <v>10</v>
      </c>
      <c r="E43" t="s">
        <v>12</v>
      </c>
      <c r="F43" t="s">
        <v>7</v>
      </c>
      <c r="G43" t="s">
        <v>172</v>
      </c>
      <c r="H43" s="1">
        <v>1</v>
      </c>
    </row>
    <row r="44" spans="1:8" x14ac:dyDescent="0.25">
      <c r="A44">
        <f>Instructions!$L$3-3</f>
        <v>2024</v>
      </c>
      <c r="B44" t="s">
        <v>22</v>
      </c>
      <c r="C44" t="s">
        <v>150</v>
      </c>
      <c r="D44" t="s">
        <v>10</v>
      </c>
      <c r="E44" t="s">
        <v>12</v>
      </c>
      <c r="F44" t="s">
        <v>7</v>
      </c>
      <c r="G44" t="s">
        <v>172</v>
      </c>
      <c r="H44" s="1">
        <v>2</v>
      </c>
    </row>
    <row r="45" spans="1:8" x14ac:dyDescent="0.25">
      <c r="A45">
        <f>Instructions!$L$3-3</f>
        <v>2024</v>
      </c>
      <c r="B45" t="s">
        <v>22</v>
      </c>
      <c r="C45" t="s">
        <v>150</v>
      </c>
      <c r="D45" t="s">
        <v>10</v>
      </c>
      <c r="E45" t="s">
        <v>12</v>
      </c>
      <c r="F45" t="s">
        <v>7</v>
      </c>
      <c r="G45" t="s">
        <v>282</v>
      </c>
      <c r="H45" s="1">
        <v>1</v>
      </c>
    </row>
    <row r="46" spans="1:8" x14ac:dyDescent="0.25">
      <c r="A46">
        <f>Instructions!$L$3-3</f>
        <v>2024</v>
      </c>
      <c r="B46" t="s">
        <v>22</v>
      </c>
      <c r="C46" t="s">
        <v>150</v>
      </c>
      <c r="D46" t="s">
        <v>10</v>
      </c>
      <c r="E46" t="s">
        <v>12</v>
      </c>
      <c r="F46" t="s">
        <v>7</v>
      </c>
      <c r="G46" t="s">
        <v>282</v>
      </c>
      <c r="H46" s="1">
        <v>2</v>
      </c>
    </row>
    <row r="47" spans="1:8" x14ac:dyDescent="0.25">
      <c r="A47">
        <f>Instructions!$L$3-3</f>
        <v>2024</v>
      </c>
      <c r="B47" t="s">
        <v>22</v>
      </c>
      <c r="C47" t="s">
        <v>150</v>
      </c>
      <c r="D47" t="s">
        <v>10</v>
      </c>
      <c r="E47" t="s">
        <v>12</v>
      </c>
      <c r="F47" t="s">
        <v>7</v>
      </c>
      <c r="G47" t="s">
        <v>283</v>
      </c>
      <c r="H47" s="1">
        <v>1</v>
      </c>
    </row>
    <row r="48" spans="1:8" x14ac:dyDescent="0.25">
      <c r="A48">
        <f>Instructions!$L$3-3</f>
        <v>2024</v>
      </c>
      <c r="B48" t="s">
        <v>22</v>
      </c>
      <c r="C48" t="s">
        <v>150</v>
      </c>
      <c r="D48" t="s">
        <v>10</v>
      </c>
      <c r="E48" t="s">
        <v>12</v>
      </c>
      <c r="F48" t="s">
        <v>7</v>
      </c>
      <c r="G48" t="s">
        <v>283</v>
      </c>
      <c r="H48" s="1">
        <v>2</v>
      </c>
    </row>
    <row r="49" spans="1:8" x14ac:dyDescent="0.25">
      <c r="A49">
        <f>Instructions!$L$3-3</f>
        <v>2024</v>
      </c>
      <c r="B49" t="s">
        <v>22</v>
      </c>
      <c r="C49" t="s">
        <v>150</v>
      </c>
      <c r="D49" t="s">
        <v>10</v>
      </c>
      <c r="E49" t="s">
        <v>12</v>
      </c>
      <c r="F49" t="s">
        <v>7</v>
      </c>
      <c r="G49" t="s">
        <v>284</v>
      </c>
      <c r="H49" s="1">
        <v>1</v>
      </c>
    </row>
    <row r="50" spans="1:8" x14ac:dyDescent="0.25">
      <c r="A50">
        <f>Instructions!$L$3-3</f>
        <v>2024</v>
      </c>
      <c r="B50" t="s">
        <v>22</v>
      </c>
      <c r="C50" t="s">
        <v>150</v>
      </c>
      <c r="D50" t="s">
        <v>10</v>
      </c>
      <c r="E50" t="s">
        <v>12</v>
      </c>
      <c r="F50" t="s">
        <v>7</v>
      </c>
      <c r="G50" t="s">
        <v>284</v>
      </c>
      <c r="H50" s="1">
        <v>2</v>
      </c>
    </row>
    <row r="51" spans="1:8" x14ac:dyDescent="0.25">
      <c r="A51">
        <f>Instructions!$L$3-3</f>
        <v>2024</v>
      </c>
      <c r="B51" t="s">
        <v>22</v>
      </c>
      <c r="C51" t="s">
        <v>150</v>
      </c>
      <c r="D51" t="s">
        <v>23</v>
      </c>
      <c r="E51" t="s">
        <v>12</v>
      </c>
      <c r="F51" t="s">
        <v>8</v>
      </c>
      <c r="G51" t="s">
        <v>5</v>
      </c>
      <c r="H51" s="1">
        <v>1</v>
      </c>
    </row>
    <row r="52" spans="1:8" x14ac:dyDescent="0.25">
      <c r="A52">
        <f>Instructions!$L$3-3</f>
        <v>2024</v>
      </c>
      <c r="B52" t="s">
        <v>22</v>
      </c>
      <c r="C52" t="s">
        <v>150</v>
      </c>
      <c r="D52" t="s">
        <v>23</v>
      </c>
      <c r="E52" t="s">
        <v>12</v>
      </c>
      <c r="F52" t="s">
        <v>8</v>
      </c>
      <c r="G52" t="s">
        <v>5</v>
      </c>
      <c r="H52" s="1">
        <v>2</v>
      </c>
    </row>
    <row r="53" spans="1:8" x14ac:dyDescent="0.25">
      <c r="A53">
        <f>Instructions!$L$3-3</f>
        <v>2024</v>
      </c>
      <c r="B53" t="s">
        <v>22</v>
      </c>
      <c r="C53" t="s">
        <v>150</v>
      </c>
      <c r="D53" t="s">
        <v>23</v>
      </c>
      <c r="E53" t="s">
        <v>12</v>
      </c>
      <c r="F53" t="s">
        <v>8</v>
      </c>
      <c r="G53" t="s">
        <v>172</v>
      </c>
      <c r="H53" s="1">
        <v>1</v>
      </c>
    </row>
    <row r="54" spans="1:8" x14ac:dyDescent="0.25">
      <c r="A54">
        <f>Instructions!$L$3-3</f>
        <v>2024</v>
      </c>
      <c r="B54" t="s">
        <v>22</v>
      </c>
      <c r="C54" t="s">
        <v>150</v>
      </c>
      <c r="D54" t="s">
        <v>23</v>
      </c>
      <c r="E54" t="s">
        <v>12</v>
      </c>
      <c r="F54" t="s">
        <v>8</v>
      </c>
      <c r="G54" t="s">
        <v>172</v>
      </c>
      <c r="H54" s="1">
        <v>2</v>
      </c>
    </row>
    <row r="55" spans="1:8" x14ac:dyDescent="0.25">
      <c r="A55">
        <f>Instructions!$L$3-3</f>
        <v>2024</v>
      </c>
      <c r="B55" t="s">
        <v>22</v>
      </c>
      <c r="C55" t="s">
        <v>150</v>
      </c>
      <c r="D55" t="s">
        <v>23</v>
      </c>
      <c r="E55" t="s">
        <v>12</v>
      </c>
      <c r="F55" t="s">
        <v>7</v>
      </c>
      <c r="G55" t="s">
        <v>5</v>
      </c>
      <c r="H55" s="1">
        <v>1</v>
      </c>
    </row>
    <row r="56" spans="1:8" x14ac:dyDescent="0.25">
      <c r="A56">
        <f>Instructions!$L$3-3</f>
        <v>2024</v>
      </c>
      <c r="B56" t="s">
        <v>22</v>
      </c>
      <c r="C56" t="s">
        <v>150</v>
      </c>
      <c r="D56" t="s">
        <v>23</v>
      </c>
      <c r="E56" t="s">
        <v>12</v>
      </c>
      <c r="F56" t="s">
        <v>7</v>
      </c>
      <c r="G56" t="s">
        <v>5</v>
      </c>
      <c r="H56" s="1">
        <v>2</v>
      </c>
    </row>
    <row r="57" spans="1:8" x14ac:dyDescent="0.25">
      <c r="A57">
        <f>Instructions!$L$3-3</f>
        <v>2024</v>
      </c>
      <c r="B57" t="s">
        <v>22</v>
      </c>
      <c r="C57" t="s">
        <v>150</v>
      </c>
      <c r="D57" t="s">
        <v>23</v>
      </c>
      <c r="E57" t="s">
        <v>12</v>
      </c>
      <c r="F57" t="s">
        <v>7</v>
      </c>
      <c r="G57" t="s">
        <v>172</v>
      </c>
      <c r="H57" s="1">
        <v>1</v>
      </c>
    </row>
    <row r="58" spans="1:8" x14ac:dyDescent="0.25">
      <c r="A58">
        <f>Instructions!$L$3-3</f>
        <v>2024</v>
      </c>
      <c r="B58" t="s">
        <v>22</v>
      </c>
      <c r="C58" t="s">
        <v>150</v>
      </c>
      <c r="D58" t="s">
        <v>23</v>
      </c>
      <c r="E58" t="s">
        <v>12</v>
      </c>
      <c r="F58" t="s">
        <v>7</v>
      </c>
      <c r="G58" t="s">
        <v>172</v>
      </c>
      <c r="H58" s="1">
        <v>2</v>
      </c>
    </row>
    <row r="59" spans="1:8" x14ac:dyDescent="0.25">
      <c r="A59">
        <f>Instructions!$L$3-2</f>
        <v>2025</v>
      </c>
      <c r="B59" t="s">
        <v>22</v>
      </c>
      <c r="C59" t="s">
        <v>150</v>
      </c>
      <c r="D59" t="s">
        <v>10</v>
      </c>
      <c r="E59" t="s">
        <v>12</v>
      </c>
      <c r="F59" t="s">
        <v>8</v>
      </c>
      <c r="G59" t="s">
        <v>5</v>
      </c>
      <c r="H59" s="1">
        <v>1</v>
      </c>
    </row>
    <row r="60" spans="1:8" x14ac:dyDescent="0.25">
      <c r="A60">
        <f>Instructions!$L$3-2</f>
        <v>2025</v>
      </c>
      <c r="B60" t="s">
        <v>22</v>
      </c>
      <c r="C60" t="s">
        <v>150</v>
      </c>
      <c r="D60" t="s">
        <v>10</v>
      </c>
      <c r="E60" t="s">
        <v>12</v>
      </c>
      <c r="F60" t="s">
        <v>8</v>
      </c>
      <c r="G60" t="s">
        <v>5</v>
      </c>
      <c r="H60" s="1">
        <v>2</v>
      </c>
    </row>
    <row r="61" spans="1:8" x14ac:dyDescent="0.25">
      <c r="A61">
        <f>Instructions!$L$3-2</f>
        <v>2025</v>
      </c>
      <c r="B61" t="s">
        <v>22</v>
      </c>
      <c r="C61" t="s">
        <v>150</v>
      </c>
      <c r="D61" t="s">
        <v>10</v>
      </c>
      <c r="E61" t="s">
        <v>12</v>
      </c>
      <c r="F61" t="s">
        <v>8</v>
      </c>
      <c r="G61" t="s">
        <v>172</v>
      </c>
      <c r="H61" s="1">
        <v>1</v>
      </c>
    </row>
    <row r="62" spans="1:8" x14ac:dyDescent="0.25">
      <c r="A62">
        <f>Instructions!$L$3-2</f>
        <v>2025</v>
      </c>
      <c r="B62" t="s">
        <v>22</v>
      </c>
      <c r="C62" t="s">
        <v>150</v>
      </c>
      <c r="D62" t="s">
        <v>10</v>
      </c>
      <c r="E62" t="s">
        <v>12</v>
      </c>
      <c r="F62" t="s">
        <v>8</v>
      </c>
      <c r="G62" t="s">
        <v>172</v>
      </c>
      <c r="H62" s="1">
        <v>2</v>
      </c>
    </row>
    <row r="63" spans="1:8" x14ac:dyDescent="0.25">
      <c r="A63">
        <f>Instructions!$L$3-2</f>
        <v>2025</v>
      </c>
      <c r="B63" t="s">
        <v>22</v>
      </c>
      <c r="C63" t="s">
        <v>150</v>
      </c>
      <c r="D63" t="s">
        <v>10</v>
      </c>
      <c r="E63" t="s">
        <v>12</v>
      </c>
      <c r="F63" t="s">
        <v>8</v>
      </c>
      <c r="G63" t="s">
        <v>282</v>
      </c>
      <c r="H63" s="1">
        <v>1</v>
      </c>
    </row>
    <row r="64" spans="1:8" x14ac:dyDescent="0.25">
      <c r="A64">
        <f>Instructions!$L$3-2</f>
        <v>2025</v>
      </c>
      <c r="B64" t="s">
        <v>22</v>
      </c>
      <c r="C64" t="s">
        <v>150</v>
      </c>
      <c r="D64" t="s">
        <v>10</v>
      </c>
      <c r="E64" t="s">
        <v>12</v>
      </c>
      <c r="F64" t="s">
        <v>8</v>
      </c>
      <c r="G64" t="s">
        <v>282</v>
      </c>
      <c r="H64" s="1">
        <v>2</v>
      </c>
    </row>
    <row r="65" spans="1:8" x14ac:dyDescent="0.25">
      <c r="A65">
        <f>Instructions!$L$3-2</f>
        <v>2025</v>
      </c>
      <c r="B65" t="s">
        <v>22</v>
      </c>
      <c r="C65" t="s">
        <v>150</v>
      </c>
      <c r="D65" t="s">
        <v>10</v>
      </c>
      <c r="E65" t="s">
        <v>12</v>
      </c>
      <c r="F65" t="s">
        <v>8</v>
      </c>
      <c r="G65" t="s">
        <v>283</v>
      </c>
      <c r="H65" s="1">
        <v>1</v>
      </c>
    </row>
    <row r="66" spans="1:8" x14ac:dyDescent="0.25">
      <c r="A66">
        <f>Instructions!$L$3-2</f>
        <v>2025</v>
      </c>
      <c r="B66" t="s">
        <v>22</v>
      </c>
      <c r="C66" t="s">
        <v>150</v>
      </c>
      <c r="D66" t="s">
        <v>10</v>
      </c>
      <c r="E66" t="s">
        <v>12</v>
      </c>
      <c r="F66" t="s">
        <v>8</v>
      </c>
      <c r="G66" t="s">
        <v>283</v>
      </c>
      <c r="H66" s="1">
        <v>2</v>
      </c>
    </row>
    <row r="67" spans="1:8" x14ac:dyDescent="0.25">
      <c r="A67">
        <f>Instructions!$L$3-2</f>
        <v>2025</v>
      </c>
      <c r="B67" t="s">
        <v>22</v>
      </c>
      <c r="C67" t="s">
        <v>150</v>
      </c>
      <c r="D67" t="s">
        <v>10</v>
      </c>
      <c r="E67" t="s">
        <v>12</v>
      </c>
      <c r="F67" t="s">
        <v>8</v>
      </c>
      <c r="G67" t="s">
        <v>284</v>
      </c>
      <c r="H67" s="1">
        <v>1</v>
      </c>
    </row>
    <row r="68" spans="1:8" x14ac:dyDescent="0.25">
      <c r="A68">
        <f>Instructions!$L$3-2</f>
        <v>2025</v>
      </c>
      <c r="B68" t="s">
        <v>22</v>
      </c>
      <c r="C68" t="s">
        <v>150</v>
      </c>
      <c r="D68" t="s">
        <v>10</v>
      </c>
      <c r="E68" t="s">
        <v>12</v>
      </c>
      <c r="F68" t="s">
        <v>8</v>
      </c>
      <c r="G68" t="s">
        <v>284</v>
      </c>
      <c r="H68" s="1">
        <v>2</v>
      </c>
    </row>
    <row r="69" spans="1:8" x14ac:dyDescent="0.25">
      <c r="A69">
        <f>Instructions!$L$3-2</f>
        <v>2025</v>
      </c>
      <c r="B69" t="s">
        <v>22</v>
      </c>
      <c r="C69" t="s">
        <v>150</v>
      </c>
      <c r="D69" t="s">
        <v>10</v>
      </c>
      <c r="E69" t="s">
        <v>12</v>
      </c>
      <c r="F69" t="s">
        <v>7</v>
      </c>
      <c r="G69" t="s">
        <v>5</v>
      </c>
      <c r="H69" s="1">
        <v>1</v>
      </c>
    </row>
    <row r="70" spans="1:8" x14ac:dyDescent="0.25">
      <c r="A70">
        <f>Instructions!$L$3-2</f>
        <v>2025</v>
      </c>
      <c r="B70" t="s">
        <v>22</v>
      </c>
      <c r="C70" t="s">
        <v>150</v>
      </c>
      <c r="D70" t="s">
        <v>10</v>
      </c>
      <c r="E70" t="s">
        <v>12</v>
      </c>
      <c r="F70" t="s">
        <v>7</v>
      </c>
      <c r="G70" t="s">
        <v>5</v>
      </c>
      <c r="H70" s="1">
        <v>2</v>
      </c>
    </row>
    <row r="71" spans="1:8" x14ac:dyDescent="0.25">
      <c r="A71">
        <f>Instructions!$L$3-2</f>
        <v>2025</v>
      </c>
      <c r="B71" t="s">
        <v>22</v>
      </c>
      <c r="C71" t="s">
        <v>150</v>
      </c>
      <c r="D71" t="s">
        <v>10</v>
      </c>
      <c r="E71" t="s">
        <v>12</v>
      </c>
      <c r="F71" t="s">
        <v>7</v>
      </c>
      <c r="G71" t="s">
        <v>172</v>
      </c>
      <c r="H71" s="1">
        <v>1</v>
      </c>
    </row>
    <row r="72" spans="1:8" x14ac:dyDescent="0.25">
      <c r="A72">
        <f>Instructions!$L$3-2</f>
        <v>2025</v>
      </c>
      <c r="B72" t="s">
        <v>22</v>
      </c>
      <c r="C72" t="s">
        <v>150</v>
      </c>
      <c r="D72" t="s">
        <v>10</v>
      </c>
      <c r="E72" t="s">
        <v>12</v>
      </c>
      <c r="F72" t="s">
        <v>7</v>
      </c>
      <c r="G72" t="s">
        <v>172</v>
      </c>
      <c r="H72" s="1">
        <v>2</v>
      </c>
    </row>
    <row r="73" spans="1:8" x14ac:dyDescent="0.25">
      <c r="A73">
        <f>Instructions!$L$3-2</f>
        <v>2025</v>
      </c>
      <c r="B73" t="s">
        <v>22</v>
      </c>
      <c r="C73" t="s">
        <v>150</v>
      </c>
      <c r="D73" t="s">
        <v>10</v>
      </c>
      <c r="E73" t="s">
        <v>12</v>
      </c>
      <c r="F73" t="s">
        <v>7</v>
      </c>
      <c r="G73" t="s">
        <v>282</v>
      </c>
      <c r="H73" s="1">
        <v>1</v>
      </c>
    </row>
    <row r="74" spans="1:8" x14ac:dyDescent="0.25">
      <c r="A74">
        <f>Instructions!$L$3-2</f>
        <v>2025</v>
      </c>
      <c r="B74" t="s">
        <v>22</v>
      </c>
      <c r="C74" t="s">
        <v>150</v>
      </c>
      <c r="D74" t="s">
        <v>10</v>
      </c>
      <c r="E74" t="s">
        <v>12</v>
      </c>
      <c r="F74" t="s">
        <v>7</v>
      </c>
      <c r="G74" t="s">
        <v>282</v>
      </c>
      <c r="H74" s="1">
        <v>2</v>
      </c>
    </row>
    <row r="75" spans="1:8" x14ac:dyDescent="0.25">
      <c r="A75">
        <f>Instructions!$L$3-2</f>
        <v>2025</v>
      </c>
      <c r="B75" t="s">
        <v>22</v>
      </c>
      <c r="C75" t="s">
        <v>150</v>
      </c>
      <c r="D75" t="s">
        <v>10</v>
      </c>
      <c r="E75" t="s">
        <v>12</v>
      </c>
      <c r="F75" t="s">
        <v>7</v>
      </c>
      <c r="G75" t="s">
        <v>283</v>
      </c>
      <c r="H75" s="1">
        <v>1</v>
      </c>
    </row>
    <row r="76" spans="1:8" x14ac:dyDescent="0.25">
      <c r="A76">
        <f>Instructions!$L$3-2</f>
        <v>2025</v>
      </c>
      <c r="B76" t="s">
        <v>22</v>
      </c>
      <c r="C76" t="s">
        <v>150</v>
      </c>
      <c r="D76" t="s">
        <v>10</v>
      </c>
      <c r="E76" t="s">
        <v>12</v>
      </c>
      <c r="F76" t="s">
        <v>7</v>
      </c>
      <c r="G76" t="s">
        <v>283</v>
      </c>
      <c r="H76" s="1">
        <v>2</v>
      </c>
    </row>
    <row r="77" spans="1:8" x14ac:dyDescent="0.25">
      <c r="A77">
        <f>Instructions!$L$3-2</f>
        <v>2025</v>
      </c>
      <c r="B77" t="s">
        <v>22</v>
      </c>
      <c r="C77" t="s">
        <v>150</v>
      </c>
      <c r="D77" t="s">
        <v>10</v>
      </c>
      <c r="E77" t="s">
        <v>12</v>
      </c>
      <c r="F77" t="s">
        <v>7</v>
      </c>
      <c r="G77" t="s">
        <v>284</v>
      </c>
      <c r="H77" s="1">
        <v>1</v>
      </c>
    </row>
    <row r="78" spans="1:8" x14ac:dyDescent="0.25">
      <c r="A78">
        <f>Instructions!$L$3-2</f>
        <v>2025</v>
      </c>
      <c r="B78" t="s">
        <v>22</v>
      </c>
      <c r="C78" t="s">
        <v>150</v>
      </c>
      <c r="D78" t="s">
        <v>10</v>
      </c>
      <c r="E78" t="s">
        <v>12</v>
      </c>
      <c r="F78" t="s">
        <v>7</v>
      </c>
      <c r="G78" t="s">
        <v>284</v>
      </c>
      <c r="H78" s="1">
        <v>2</v>
      </c>
    </row>
    <row r="79" spans="1:8" x14ac:dyDescent="0.25">
      <c r="A79">
        <f>Instructions!$L$3-2</f>
        <v>2025</v>
      </c>
      <c r="B79" t="s">
        <v>22</v>
      </c>
      <c r="C79" t="s">
        <v>150</v>
      </c>
      <c r="D79" t="s">
        <v>23</v>
      </c>
      <c r="E79" t="s">
        <v>12</v>
      </c>
      <c r="F79" t="s">
        <v>8</v>
      </c>
      <c r="G79" t="s">
        <v>5</v>
      </c>
      <c r="H79" s="1">
        <v>1</v>
      </c>
    </row>
    <row r="80" spans="1:8" x14ac:dyDescent="0.25">
      <c r="A80">
        <f>Instructions!$L$3-2</f>
        <v>2025</v>
      </c>
      <c r="B80" t="s">
        <v>22</v>
      </c>
      <c r="C80" t="s">
        <v>150</v>
      </c>
      <c r="D80" t="s">
        <v>23</v>
      </c>
      <c r="E80" t="s">
        <v>12</v>
      </c>
      <c r="F80" t="s">
        <v>8</v>
      </c>
      <c r="G80" t="s">
        <v>5</v>
      </c>
      <c r="H80" s="1">
        <v>2</v>
      </c>
    </row>
    <row r="81" spans="1:8" x14ac:dyDescent="0.25">
      <c r="A81">
        <f>Instructions!$L$3-2</f>
        <v>2025</v>
      </c>
      <c r="B81" t="s">
        <v>22</v>
      </c>
      <c r="C81" t="s">
        <v>150</v>
      </c>
      <c r="D81" t="s">
        <v>23</v>
      </c>
      <c r="E81" t="s">
        <v>12</v>
      </c>
      <c r="F81" t="s">
        <v>8</v>
      </c>
      <c r="G81" t="s">
        <v>172</v>
      </c>
      <c r="H81" s="1">
        <v>1</v>
      </c>
    </row>
    <row r="82" spans="1:8" x14ac:dyDescent="0.25">
      <c r="A82">
        <f>Instructions!$L$3-2</f>
        <v>2025</v>
      </c>
      <c r="B82" t="s">
        <v>22</v>
      </c>
      <c r="C82" t="s">
        <v>150</v>
      </c>
      <c r="D82" t="s">
        <v>23</v>
      </c>
      <c r="E82" t="s">
        <v>12</v>
      </c>
      <c r="F82" t="s">
        <v>8</v>
      </c>
      <c r="G82" t="s">
        <v>172</v>
      </c>
      <c r="H82" s="1">
        <v>2</v>
      </c>
    </row>
    <row r="83" spans="1:8" x14ac:dyDescent="0.25">
      <c r="A83">
        <f>Instructions!$L$3-2</f>
        <v>2025</v>
      </c>
      <c r="B83" t="s">
        <v>22</v>
      </c>
      <c r="C83" t="s">
        <v>150</v>
      </c>
      <c r="D83" t="s">
        <v>23</v>
      </c>
      <c r="E83" t="s">
        <v>12</v>
      </c>
      <c r="F83" t="s">
        <v>7</v>
      </c>
      <c r="G83" t="s">
        <v>5</v>
      </c>
      <c r="H83" s="1">
        <v>1</v>
      </c>
    </row>
    <row r="84" spans="1:8" x14ac:dyDescent="0.25">
      <c r="A84">
        <f>Instructions!$L$3-2</f>
        <v>2025</v>
      </c>
      <c r="B84" t="s">
        <v>22</v>
      </c>
      <c r="C84" t="s">
        <v>150</v>
      </c>
      <c r="D84" t="s">
        <v>23</v>
      </c>
      <c r="E84" t="s">
        <v>12</v>
      </c>
      <c r="F84" t="s">
        <v>7</v>
      </c>
      <c r="G84" t="s">
        <v>5</v>
      </c>
      <c r="H84" s="1">
        <v>2</v>
      </c>
    </row>
    <row r="85" spans="1:8" x14ac:dyDescent="0.25">
      <c r="A85">
        <f>Instructions!$L$3-2</f>
        <v>2025</v>
      </c>
      <c r="B85" t="s">
        <v>22</v>
      </c>
      <c r="C85" t="s">
        <v>150</v>
      </c>
      <c r="D85" t="s">
        <v>23</v>
      </c>
      <c r="E85" t="s">
        <v>12</v>
      </c>
      <c r="F85" t="s">
        <v>7</v>
      </c>
      <c r="G85" t="s">
        <v>172</v>
      </c>
      <c r="H85" s="1">
        <v>1</v>
      </c>
    </row>
    <row r="86" spans="1:8" x14ac:dyDescent="0.25">
      <c r="A86">
        <f>Instructions!$L$3-2</f>
        <v>2025</v>
      </c>
      <c r="B86" t="s">
        <v>22</v>
      </c>
      <c r="C86" t="s">
        <v>150</v>
      </c>
      <c r="D86" t="s">
        <v>23</v>
      </c>
      <c r="E86" t="s">
        <v>12</v>
      </c>
      <c r="F86" t="s">
        <v>7</v>
      </c>
      <c r="G86" t="s">
        <v>172</v>
      </c>
      <c r="H86" s="1">
        <v>2</v>
      </c>
    </row>
    <row r="87" spans="1:8" x14ac:dyDescent="0.25">
      <c r="A87">
        <f>Instructions!$L$3-1</f>
        <v>2026</v>
      </c>
      <c r="B87" t="s">
        <v>22</v>
      </c>
      <c r="C87" t="s">
        <v>150</v>
      </c>
      <c r="D87" t="s">
        <v>10</v>
      </c>
      <c r="E87" t="s">
        <v>12</v>
      </c>
      <c r="F87" t="s">
        <v>8</v>
      </c>
      <c r="G87" t="s">
        <v>5</v>
      </c>
      <c r="H87" s="1">
        <v>1</v>
      </c>
    </row>
    <row r="88" spans="1:8" x14ac:dyDescent="0.25">
      <c r="A88">
        <f>Instructions!$L$3-1</f>
        <v>2026</v>
      </c>
      <c r="B88" t="s">
        <v>22</v>
      </c>
      <c r="C88" t="s">
        <v>150</v>
      </c>
      <c r="D88" t="s">
        <v>10</v>
      </c>
      <c r="E88" t="s">
        <v>12</v>
      </c>
      <c r="F88" t="s">
        <v>8</v>
      </c>
      <c r="G88" t="s">
        <v>5</v>
      </c>
      <c r="H88" s="1">
        <v>2</v>
      </c>
    </row>
    <row r="89" spans="1:8" x14ac:dyDescent="0.25">
      <c r="A89">
        <f>Instructions!$L$3-1</f>
        <v>2026</v>
      </c>
      <c r="B89" t="s">
        <v>22</v>
      </c>
      <c r="C89" t="s">
        <v>150</v>
      </c>
      <c r="D89" t="s">
        <v>10</v>
      </c>
      <c r="E89" t="s">
        <v>12</v>
      </c>
      <c r="F89" t="s">
        <v>8</v>
      </c>
      <c r="G89" t="s">
        <v>172</v>
      </c>
      <c r="H89" s="1">
        <v>1</v>
      </c>
    </row>
    <row r="90" spans="1:8" x14ac:dyDescent="0.25">
      <c r="A90">
        <f>Instructions!$L$3-1</f>
        <v>2026</v>
      </c>
      <c r="B90" t="s">
        <v>22</v>
      </c>
      <c r="C90" t="s">
        <v>150</v>
      </c>
      <c r="D90" t="s">
        <v>10</v>
      </c>
      <c r="E90" t="s">
        <v>12</v>
      </c>
      <c r="F90" t="s">
        <v>8</v>
      </c>
      <c r="G90" t="s">
        <v>172</v>
      </c>
      <c r="H90" s="1">
        <v>2</v>
      </c>
    </row>
    <row r="91" spans="1:8" x14ac:dyDescent="0.25">
      <c r="A91">
        <f>Instructions!$L$3-1</f>
        <v>2026</v>
      </c>
      <c r="B91" t="s">
        <v>22</v>
      </c>
      <c r="C91" t="s">
        <v>150</v>
      </c>
      <c r="D91" t="s">
        <v>10</v>
      </c>
      <c r="E91" t="s">
        <v>12</v>
      </c>
      <c r="F91" t="s">
        <v>8</v>
      </c>
      <c r="G91" t="s">
        <v>282</v>
      </c>
      <c r="H91" s="1">
        <v>1</v>
      </c>
    </row>
    <row r="92" spans="1:8" x14ac:dyDescent="0.25">
      <c r="A92">
        <f>Instructions!$L$3-1</f>
        <v>2026</v>
      </c>
      <c r="B92" t="s">
        <v>22</v>
      </c>
      <c r="C92" t="s">
        <v>150</v>
      </c>
      <c r="D92" t="s">
        <v>10</v>
      </c>
      <c r="E92" t="s">
        <v>12</v>
      </c>
      <c r="F92" t="s">
        <v>8</v>
      </c>
      <c r="G92" t="s">
        <v>282</v>
      </c>
      <c r="H92" s="1">
        <v>2</v>
      </c>
    </row>
    <row r="93" spans="1:8" x14ac:dyDescent="0.25">
      <c r="A93">
        <f>Instructions!$L$3-1</f>
        <v>2026</v>
      </c>
      <c r="B93" t="s">
        <v>22</v>
      </c>
      <c r="C93" t="s">
        <v>150</v>
      </c>
      <c r="D93" t="s">
        <v>10</v>
      </c>
      <c r="E93" t="s">
        <v>12</v>
      </c>
      <c r="F93" t="s">
        <v>8</v>
      </c>
      <c r="G93" t="s">
        <v>283</v>
      </c>
      <c r="H93" s="1">
        <v>1</v>
      </c>
    </row>
    <row r="94" spans="1:8" x14ac:dyDescent="0.25">
      <c r="A94">
        <f>Instructions!$L$3-1</f>
        <v>2026</v>
      </c>
      <c r="B94" t="s">
        <v>22</v>
      </c>
      <c r="C94" t="s">
        <v>150</v>
      </c>
      <c r="D94" t="s">
        <v>10</v>
      </c>
      <c r="E94" t="s">
        <v>12</v>
      </c>
      <c r="F94" t="s">
        <v>8</v>
      </c>
      <c r="G94" t="s">
        <v>283</v>
      </c>
      <c r="H94" s="1">
        <v>2</v>
      </c>
    </row>
    <row r="95" spans="1:8" x14ac:dyDescent="0.25">
      <c r="A95">
        <f>Instructions!$L$3-1</f>
        <v>2026</v>
      </c>
      <c r="B95" t="s">
        <v>22</v>
      </c>
      <c r="C95" t="s">
        <v>150</v>
      </c>
      <c r="D95" t="s">
        <v>10</v>
      </c>
      <c r="E95" t="s">
        <v>12</v>
      </c>
      <c r="F95" t="s">
        <v>8</v>
      </c>
      <c r="G95" t="s">
        <v>284</v>
      </c>
      <c r="H95" s="1">
        <v>1</v>
      </c>
    </row>
    <row r="96" spans="1:8" x14ac:dyDescent="0.25">
      <c r="A96">
        <f>Instructions!$L$3-1</f>
        <v>2026</v>
      </c>
      <c r="B96" t="s">
        <v>22</v>
      </c>
      <c r="C96" t="s">
        <v>150</v>
      </c>
      <c r="D96" t="s">
        <v>10</v>
      </c>
      <c r="E96" t="s">
        <v>12</v>
      </c>
      <c r="F96" t="s">
        <v>8</v>
      </c>
      <c r="G96" t="s">
        <v>284</v>
      </c>
      <c r="H96" s="1">
        <v>2</v>
      </c>
    </row>
    <row r="97" spans="1:8" x14ac:dyDescent="0.25">
      <c r="A97">
        <f>Instructions!$L$3-1</f>
        <v>2026</v>
      </c>
      <c r="B97" t="s">
        <v>22</v>
      </c>
      <c r="C97" t="s">
        <v>150</v>
      </c>
      <c r="D97" t="s">
        <v>10</v>
      </c>
      <c r="E97" t="s">
        <v>12</v>
      </c>
      <c r="F97" t="s">
        <v>7</v>
      </c>
      <c r="G97" t="s">
        <v>5</v>
      </c>
      <c r="H97" s="1">
        <v>1</v>
      </c>
    </row>
    <row r="98" spans="1:8" x14ac:dyDescent="0.25">
      <c r="A98">
        <f>Instructions!$L$3-1</f>
        <v>2026</v>
      </c>
      <c r="B98" t="s">
        <v>22</v>
      </c>
      <c r="C98" t="s">
        <v>150</v>
      </c>
      <c r="D98" t="s">
        <v>10</v>
      </c>
      <c r="E98" t="s">
        <v>12</v>
      </c>
      <c r="F98" t="s">
        <v>7</v>
      </c>
      <c r="G98" t="s">
        <v>5</v>
      </c>
      <c r="H98" s="1">
        <v>2</v>
      </c>
    </row>
    <row r="99" spans="1:8" x14ac:dyDescent="0.25">
      <c r="A99">
        <f>Instructions!$L$3-1</f>
        <v>2026</v>
      </c>
      <c r="B99" t="s">
        <v>22</v>
      </c>
      <c r="C99" t="s">
        <v>150</v>
      </c>
      <c r="D99" t="s">
        <v>10</v>
      </c>
      <c r="E99" t="s">
        <v>12</v>
      </c>
      <c r="F99" t="s">
        <v>7</v>
      </c>
      <c r="G99" t="s">
        <v>172</v>
      </c>
      <c r="H99" s="1">
        <v>1</v>
      </c>
    </row>
    <row r="100" spans="1:8" x14ac:dyDescent="0.25">
      <c r="A100">
        <f>Instructions!$L$3-1</f>
        <v>2026</v>
      </c>
      <c r="B100" t="s">
        <v>22</v>
      </c>
      <c r="C100" t="s">
        <v>150</v>
      </c>
      <c r="D100" t="s">
        <v>10</v>
      </c>
      <c r="E100" t="s">
        <v>12</v>
      </c>
      <c r="F100" t="s">
        <v>7</v>
      </c>
      <c r="G100" t="s">
        <v>172</v>
      </c>
      <c r="H100" s="1">
        <v>2</v>
      </c>
    </row>
    <row r="101" spans="1:8" x14ac:dyDescent="0.25">
      <c r="A101">
        <f>Instructions!$L$3-1</f>
        <v>2026</v>
      </c>
      <c r="B101" t="s">
        <v>22</v>
      </c>
      <c r="C101" t="s">
        <v>150</v>
      </c>
      <c r="D101" t="s">
        <v>10</v>
      </c>
      <c r="E101" t="s">
        <v>12</v>
      </c>
      <c r="F101" t="s">
        <v>7</v>
      </c>
      <c r="G101" t="s">
        <v>282</v>
      </c>
      <c r="H101" s="1">
        <v>1</v>
      </c>
    </row>
    <row r="102" spans="1:8" x14ac:dyDescent="0.25">
      <c r="A102">
        <f>Instructions!$L$3-1</f>
        <v>2026</v>
      </c>
      <c r="B102" t="s">
        <v>22</v>
      </c>
      <c r="C102" t="s">
        <v>150</v>
      </c>
      <c r="D102" t="s">
        <v>10</v>
      </c>
      <c r="E102" t="s">
        <v>12</v>
      </c>
      <c r="F102" t="s">
        <v>7</v>
      </c>
      <c r="G102" t="s">
        <v>282</v>
      </c>
      <c r="H102" s="1">
        <v>2</v>
      </c>
    </row>
    <row r="103" spans="1:8" x14ac:dyDescent="0.25">
      <c r="A103">
        <f>Instructions!$L$3-1</f>
        <v>2026</v>
      </c>
      <c r="B103" t="s">
        <v>22</v>
      </c>
      <c r="C103" t="s">
        <v>150</v>
      </c>
      <c r="D103" t="s">
        <v>10</v>
      </c>
      <c r="E103" t="s">
        <v>12</v>
      </c>
      <c r="F103" t="s">
        <v>7</v>
      </c>
      <c r="G103" t="s">
        <v>283</v>
      </c>
      <c r="H103" s="1">
        <v>1</v>
      </c>
    </row>
    <row r="104" spans="1:8" x14ac:dyDescent="0.25">
      <c r="A104">
        <f>Instructions!$L$3-1</f>
        <v>2026</v>
      </c>
      <c r="B104" t="s">
        <v>22</v>
      </c>
      <c r="C104" t="s">
        <v>150</v>
      </c>
      <c r="D104" t="s">
        <v>10</v>
      </c>
      <c r="E104" t="s">
        <v>12</v>
      </c>
      <c r="F104" t="s">
        <v>7</v>
      </c>
      <c r="G104" t="s">
        <v>283</v>
      </c>
      <c r="H104" s="1">
        <v>2</v>
      </c>
    </row>
    <row r="105" spans="1:8" x14ac:dyDescent="0.25">
      <c r="A105">
        <f>Instructions!$L$3-1</f>
        <v>2026</v>
      </c>
      <c r="B105" t="s">
        <v>22</v>
      </c>
      <c r="C105" t="s">
        <v>150</v>
      </c>
      <c r="D105" t="s">
        <v>10</v>
      </c>
      <c r="E105" t="s">
        <v>12</v>
      </c>
      <c r="F105" t="s">
        <v>7</v>
      </c>
      <c r="G105" t="s">
        <v>284</v>
      </c>
      <c r="H105" s="1">
        <v>1</v>
      </c>
    </row>
    <row r="106" spans="1:8" x14ac:dyDescent="0.25">
      <c r="A106">
        <f>Instructions!$L$3-1</f>
        <v>2026</v>
      </c>
      <c r="B106" t="s">
        <v>22</v>
      </c>
      <c r="C106" t="s">
        <v>150</v>
      </c>
      <c r="D106" t="s">
        <v>10</v>
      </c>
      <c r="E106" t="s">
        <v>12</v>
      </c>
      <c r="F106" t="s">
        <v>7</v>
      </c>
      <c r="G106" t="s">
        <v>284</v>
      </c>
      <c r="H106" s="1">
        <v>2</v>
      </c>
    </row>
    <row r="107" spans="1:8" x14ac:dyDescent="0.25">
      <c r="A107">
        <f>Instructions!$L$3-1</f>
        <v>2026</v>
      </c>
      <c r="B107" t="s">
        <v>22</v>
      </c>
      <c r="C107" t="s">
        <v>150</v>
      </c>
      <c r="D107" t="s">
        <v>23</v>
      </c>
      <c r="E107" t="s">
        <v>12</v>
      </c>
      <c r="F107" t="s">
        <v>8</v>
      </c>
      <c r="G107" t="s">
        <v>5</v>
      </c>
      <c r="H107" s="1">
        <v>1</v>
      </c>
    </row>
    <row r="108" spans="1:8" x14ac:dyDescent="0.25">
      <c r="A108">
        <f>Instructions!$L$3-1</f>
        <v>2026</v>
      </c>
      <c r="B108" t="s">
        <v>22</v>
      </c>
      <c r="C108" t="s">
        <v>150</v>
      </c>
      <c r="D108" t="s">
        <v>23</v>
      </c>
      <c r="E108" t="s">
        <v>12</v>
      </c>
      <c r="F108" t="s">
        <v>8</v>
      </c>
      <c r="G108" t="s">
        <v>5</v>
      </c>
      <c r="H108" s="1">
        <v>2</v>
      </c>
    </row>
    <row r="109" spans="1:8" x14ac:dyDescent="0.25">
      <c r="A109">
        <f>Instructions!$L$3-1</f>
        <v>2026</v>
      </c>
      <c r="B109" t="s">
        <v>22</v>
      </c>
      <c r="C109" t="s">
        <v>150</v>
      </c>
      <c r="D109" t="s">
        <v>23</v>
      </c>
      <c r="E109" t="s">
        <v>12</v>
      </c>
      <c r="F109" t="s">
        <v>8</v>
      </c>
      <c r="G109" t="s">
        <v>172</v>
      </c>
      <c r="H109" s="1">
        <v>1</v>
      </c>
    </row>
    <row r="110" spans="1:8" x14ac:dyDescent="0.25">
      <c r="A110">
        <f>Instructions!$L$3-1</f>
        <v>2026</v>
      </c>
      <c r="B110" t="s">
        <v>22</v>
      </c>
      <c r="C110" t="s">
        <v>150</v>
      </c>
      <c r="D110" t="s">
        <v>23</v>
      </c>
      <c r="E110" t="s">
        <v>12</v>
      </c>
      <c r="F110" t="s">
        <v>8</v>
      </c>
      <c r="G110" t="s">
        <v>172</v>
      </c>
      <c r="H110" s="1">
        <v>2</v>
      </c>
    </row>
    <row r="111" spans="1:8" x14ac:dyDescent="0.25">
      <c r="A111">
        <f>Instructions!$L$3-1</f>
        <v>2026</v>
      </c>
      <c r="B111" t="s">
        <v>22</v>
      </c>
      <c r="C111" t="s">
        <v>150</v>
      </c>
      <c r="D111" t="s">
        <v>23</v>
      </c>
      <c r="E111" t="s">
        <v>12</v>
      </c>
      <c r="F111" t="s">
        <v>7</v>
      </c>
      <c r="G111" t="s">
        <v>5</v>
      </c>
      <c r="H111" s="1">
        <v>1</v>
      </c>
    </row>
    <row r="112" spans="1:8" x14ac:dyDescent="0.25">
      <c r="A112">
        <f>Instructions!$L$3-1</f>
        <v>2026</v>
      </c>
      <c r="B112" t="s">
        <v>22</v>
      </c>
      <c r="C112" t="s">
        <v>150</v>
      </c>
      <c r="D112" t="s">
        <v>23</v>
      </c>
      <c r="E112" t="s">
        <v>12</v>
      </c>
      <c r="F112" t="s">
        <v>7</v>
      </c>
      <c r="G112" t="s">
        <v>5</v>
      </c>
      <c r="H112" s="1">
        <v>2</v>
      </c>
    </row>
    <row r="113" spans="1:8" x14ac:dyDescent="0.25">
      <c r="A113">
        <f>Instructions!$L$3-1</f>
        <v>2026</v>
      </c>
      <c r="B113" t="s">
        <v>22</v>
      </c>
      <c r="C113" t="s">
        <v>150</v>
      </c>
      <c r="D113" t="s">
        <v>23</v>
      </c>
      <c r="E113" t="s">
        <v>12</v>
      </c>
      <c r="F113" t="s">
        <v>7</v>
      </c>
      <c r="G113" t="s">
        <v>172</v>
      </c>
      <c r="H113" s="1">
        <v>1</v>
      </c>
    </row>
    <row r="114" spans="1:8" x14ac:dyDescent="0.25">
      <c r="A114">
        <f>Instructions!$L$3-1</f>
        <v>2026</v>
      </c>
      <c r="B114" t="s">
        <v>22</v>
      </c>
      <c r="C114" t="s">
        <v>150</v>
      </c>
      <c r="D114" t="s">
        <v>23</v>
      </c>
      <c r="E114" t="s">
        <v>12</v>
      </c>
      <c r="F114" t="s">
        <v>7</v>
      </c>
      <c r="G114" t="s">
        <v>172</v>
      </c>
      <c r="H114" s="1">
        <v>2</v>
      </c>
    </row>
  </sheetData>
  <dataValidations disablePrompts="1" count="1">
    <dataValidation type="list" allowBlank="1" showInputMessage="1" showErrorMessage="1" sqref="D1" xr:uid="{00000000-0002-0000-01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Q75"/>
  <sheetViews>
    <sheetView showGridLines="0" zoomScaleNormal="100" workbookViewId="0">
      <selection activeCell="C5" sqref="C5"/>
    </sheetView>
  </sheetViews>
  <sheetFormatPr defaultRowHeight="15" x14ac:dyDescent="0.25"/>
  <cols>
    <col min="3" max="7" width="15.7109375" customWidth="1"/>
    <col min="9" max="9" width="4.7109375" customWidth="1"/>
    <col min="10" max="10" width="30.7109375" customWidth="1"/>
    <col min="11" max="17" width="10.7109375" customWidth="1"/>
  </cols>
  <sheetData>
    <row r="1" spans="1:17" ht="18" thickBot="1" x14ac:dyDescent="0.35">
      <c r="A1" s="118" t="s">
        <v>198</v>
      </c>
      <c r="B1" s="119"/>
      <c r="C1" s="119"/>
      <c r="D1" s="120" t="s">
        <v>199</v>
      </c>
      <c r="E1" s="113"/>
    </row>
    <row r="2" spans="1:17" ht="18.75" x14ac:dyDescent="0.3">
      <c r="C2" s="68" t="s">
        <v>176</v>
      </c>
      <c r="D2" s="68"/>
    </row>
    <row r="5" spans="1:17" ht="15.75" thickBot="1" x14ac:dyDescent="0.3">
      <c r="C5" s="23" t="str">
        <f>Instructions!$L$3-1&amp;" March Enrollment (Ending Members)"</f>
        <v>2026 March Enrollment (Ending Members)</v>
      </c>
      <c r="D5" s="24"/>
      <c r="E5" s="24"/>
      <c r="F5" s="24"/>
      <c r="G5" s="25"/>
    </row>
    <row r="6" spans="1:17" x14ac:dyDescent="0.25">
      <c r="C6" s="11" t="s">
        <v>6</v>
      </c>
      <c r="D6" s="12" t="s">
        <v>161</v>
      </c>
      <c r="E6" s="13" t="s">
        <v>47</v>
      </c>
      <c r="F6" s="13" t="s">
        <v>48</v>
      </c>
      <c r="G6" s="14" t="s">
        <v>49</v>
      </c>
      <c r="I6" s="26" t="s">
        <v>116</v>
      </c>
      <c r="J6" s="4"/>
      <c r="K6" s="4"/>
      <c r="L6" s="4"/>
      <c r="M6" s="4"/>
      <c r="N6" s="4"/>
      <c r="O6" s="4"/>
      <c r="P6" s="4"/>
      <c r="Q6" s="5"/>
    </row>
    <row r="7" spans="1:17" x14ac:dyDescent="0.25">
      <c r="C7" s="15" t="s">
        <v>50</v>
      </c>
      <c r="D7" s="16"/>
      <c r="E7" s="17"/>
      <c r="F7" s="17"/>
      <c r="G7" s="145">
        <f>SUM(D7:F7)</f>
        <v>0</v>
      </c>
      <c r="I7" s="6"/>
      <c r="J7" t="s">
        <v>178</v>
      </c>
      <c r="Q7" s="7"/>
    </row>
    <row r="8" spans="1:17" x14ac:dyDescent="0.25">
      <c r="C8" s="15" t="s">
        <v>51</v>
      </c>
      <c r="D8" s="18"/>
      <c r="E8" s="19"/>
      <c r="F8" s="19"/>
      <c r="G8" s="145">
        <f t="shared" ref="G8:G71" si="0">SUM(D8:F8)</f>
        <v>0</v>
      </c>
      <c r="I8" s="6"/>
      <c r="J8" t="s">
        <v>177</v>
      </c>
      <c r="Q8" s="7"/>
    </row>
    <row r="9" spans="1:17" x14ac:dyDescent="0.25">
      <c r="C9" s="15" t="s">
        <v>52</v>
      </c>
      <c r="D9" s="18"/>
      <c r="E9" s="19"/>
      <c r="F9" s="19"/>
      <c r="G9" s="145">
        <f t="shared" si="0"/>
        <v>0</v>
      </c>
      <c r="I9" s="6"/>
      <c r="J9" t="str">
        <f>"Enrollment should be March "&amp;Instructions!$L$3-1&amp;" ending enrollment, we're looking for a snapshot of enrollment as of March"</f>
        <v>Enrollment should be March 2026 ending enrollment, we're looking for a snapshot of enrollment as of March</v>
      </c>
      <c r="Q9" s="7"/>
    </row>
    <row r="10" spans="1:17" x14ac:dyDescent="0.25">
      <c r="C10" s="15" t="s">
        <v>53</v>
      </c>
      <c r="D10" s="18"/>
      <c r="E10" s="19"/>
      <c r="F10" s="19"/>
      <c r="G10" s="145">
        <f t="shared" si="0"/>
        <v>0</v>
      </c>
      <c r="I10" s="6"/>
      <c r="J10" t="s">
        <v>117</v>
      </c>
      <c r="Q10" s="7"/>
    </row>
    <row r="11" spans="1:17" x14ac:dyDescent="0.25">
      <c r="C11" s="15" t="s">
        <v>54</v>
      </c>
      <c r="D11" s="18"/>
      <c r="E11" s="19"/>
      <c r="F11" s="19"/>
      <c r="G11" s="145">
        <f t="shared" si="0"/>
        <v>0</v>
      </c>
      <c r="I11" s="6"/>
      <c r="J11" t="s">
        <v>167</v>
      </c>
      <c r="Q11" s="7"/>
    </row>
    <row r="12" spans="1:17" ht="15.75" thickBot="1" x14ac:dyDescent="0.3">
      <c r="C12" s="15" t="s">
        <v>55</v>
      </c>
      <c r="D12" s="18"/>
      <c r="E12" s="19"/>
      <c r="F12" s="19"/>
      <c r="G12" s="145">
        <f t="shared" si="0"/>
        <v>0</v>
      </c>
      <c r="I12" s="8"/>
      <c r="J12" s="9" t="s">
        <v>179</v>
      </c>
      <c r="K12" s="9"/>
      <c r="L12" s="9"/>
      <c r="M12" s="9"/>
      <c r="N12" s="9"/>
      <c r="O12" s="9"/>
      <c r="P12" s="9"/>
      <c r="Q12" s="10"/>
    </row>
    <row r="13" spans="1:17" x14ac:dyDescent="0.25">
      <c r="C13" s="15" t="s">
        <v>56</v>
      </c>
      <c r="D13" s="18"/>
      <c r="E13" s="19"/>
      <c r="F13" s="19"/>
      <c r="G13" s="145">
        <f t="shared" si="0"/>
        <v>0</v>
      </c>
    </row>
    <row r="14" spans="1:17" x14ac:dyDescent="0.25">
      <c r="C14" s="15" t="s">
        <v>57</v>
      </c>
      <c r="D14" s="18"/>
      <c r="E14" s="19"/>
      <c r="F14" s="19"/>
      <c r="G14" s="145">
        <f t="shared" si="0"/>
        <v>0</v>
      </c>
      <c r="J14" s="104" t="s">
        <v>168</v>
      </c>
      <c r="K14" s="96">
        <f>SUMIFS(Database!$J:$J,Database!$A:$A,LEFT('March Enrollment ACA &amp; Pre'!$C$5,4))-'March Enrollment ACA &amp; Pre'!D75</f>
        <v>0</v>
      </c>
    </row>
    <row r="15" spans="1:17" x14ac:dyDescent="0.25">
      <c r="C15" s="15" t="s">
        <v>58</v>
      </c>
      <c r="D15" s="18"/>
      <c r="E15" s="19"/>
      <c r="F15" s="19"/>
      <c r="G15" s="145">
        <f t="shared" si="0"/>
        <v>0</v>
      </c>
    </row>
    <row r="16" spans="1:17" x14ac:dyDescent="0.25">
      <c r="C16" s="15" t="s">
        <v>41</v>
      </c>
      <c r="D16" s="18"/>
      <c r="E16" s="19"/>
      <c r="F16" s="19"/>
      <c r="G16" s="145">
        <f t="shared" si="0"/>
        <v>0</v>
      </c>
    </row>
    <row r="17" spans="3:11" x14ac:dyDescent="0.25">
      <c r="C17" s="15" t="s">
        <v>59</v>
      </c>
      <c r="D17" s="18"/>
      <c r="E17" s="19"/>
      <c r="F17" s="19"/>
      <c r="G17" s="145">
        <f t="shared" si="0"/>
        <v>0</v>
      </c>
    </row>
    <row r="18" spans="3:11" x14ac:dyDescent="0.25">
      <c r="C18" s="15" t="s">
        <v>60</v>
      </c>
      <c r="D18" s="18"/>
      <c r="E18" s="19"/>
      <c r="F18" s="19"/>
      <c r="G18" s="145">
        <f t="shared" si="0"/>
        <v>0</v>
      </c>
      <c r="J18" s="98" t="s">
        <v>175</v>
      </c>
      <c r="K18" s="99" t="s">
        <v>49</v>
      </c>
    </row>
    <row r="19" spans="3:11" x14ac:dyDescent="0.25">
      <c r="C19" s="15" t="s">
        <v>61</v>
      </c>
      <c r="D19" s="18"/>
      <c r="E19" s="19"/>
      <c r="F19" s="19"/>
      <c r="G19" s="145">
        <f t="shared" si="0"/>
        <v>0</v>
      </c>
      <c r="J19" s="100" t="s">
        <v>10</v>
      </c>
      <c r="K19" s="101"/>
    </row>
    <row r="20" spans="3:11" x14ac:dyDescent="0.25">
      <c r="C20" s="15" t="s">
        <v>62</v>
      </c>
      <c r="D20" s="18"/>
      <c r="E20" s="19"/>
      <c r="F20" s="19"/>
      <c r="G20" s="145">
        <f t="shared" si="0"/>
        <v>0</v>
      </c>
      <c r="J20" s="102" t="s">
        <v>23</v>
      </c>
      <c r="K20" s="103"/>
    </row>
    <row r="21" spans="3:11" x14ac:dyDescent="0.25">
      <c r="C21" s="15" t="s">
        <v>63</v>
      </c>
      <c r="D21" s="18"/>
      <c r="E21" s="19"/>
      <c r="F21" s="19"/>
      <c r="G21" s="145">
        <f t="shared" si="0"/>
        <v>0</v>
      </c>
      <c r="J21" s="102" t="s">
        <v>49</v>
      </c>
      <c r="K21" s="160">
        <f>K19+K20</f>
        <v>0</v>
      </c>
    </row>
    <row r="22" spans="3:11" x14ac:dyDescent="0.25">
      <c r="C22" s="15" t="s">
        <v>64</v>
      </c>
      <c r="D22" s="18"/>
      <c r="E22" s="19"/>
      <c r="F22" s="19"/>
      <c r="G22" s="145">
        <f t="shared" si="0"/>
        <v>0</v>
      </c>
    </row>
    <row r="23" spans="3:11" x14ac:dyDescent="0.25">
      <c r="C23" s="15" t="s">
        <v>65</v>
      </c>
      <c r="D23" s="18"/>
      <c r="E23" s="19"/>
      <c r="F23" s="19"/>
      <c r="G23" s="145">
        <f t="shared" si="0"/>
        <v>0</v>
      </c>
    </row>
    <row r="24" spans="3:11" x14ac:dyDescent="0.25">
      <c r="C24" s="15" t="s">
        <v>66</v>
      </c>
      <c r="D24" s="18"/>
      <c r="E24" s="19"/>
      <c r="F24" s="19"/>
      <c r="G24" s="145">
        <f t="shared" si="0"/>
        <v>0</v>
      </c>
      <c r="J24" s="104" t="s">
        <v>168</v>
      </c>
      <c r="K24" s="96">
        <f>K21-D75</f>
        <v>0</v>
      </c>
    </row>
    <row r="25" spans="3:11" x14ac:dyDescent="0.25">
      <c r="C25" s="15" t="s">
        <v>67</v>
      </c>
      <c r="D25" s="18"/>
      <c r="E25" s="19"/>
      <c r="F25" s="19"/>
      <c r="G25" s="145">
        <f t="shared" si="0"/>
        <v>0</v>
      </c>
    </row>
    <row r="26" spans="3:11" x14ac:dyDescent="0.25">
      <c r="C26" s="15" t="s">
        <v>68</v>
      </c>
      <c r="D26" s="18"/>
      <c r="E26" s="19"/>
      <c r="F26" s="19"/>
      <c r="G26" s="145">
        <f t="shared" si="0"/>
        <v>0</v>
      </c>
    </row>
    <row r="27" spans="3:11" x14ac:dyDescent="0.25">
      <c r="C27" s="15" t="s">
        <v>69</v>
      </c>
      <c r="D27" s="18"/>
      <c r="E27" s="19"/>
      <c r="F27" s="19"/>
      <c r="G27" s="145">
        <f t="shared" si="0"/>
        <v>0</v>
      </c>
    </row>
    <row r="28" spans="3:11" x14ac:dyDescent="0.25">
      <c r="C28" s="15" t="s">
        <v>70</v>
      </c>
      <c r="D28" s="18"/>
      <c r="E28" s="19"/>
      <c r="F28" s="19"/>
      <c r="G28" s="145">
        <f t="shared" si="0"/>
        <v>0</v>
      </c>
    </row>
    <row r="29" spans="3:11" x14ac:dyDescent="0.25">
      <c r="C29" s="15" t="s">
        <v>71</v>
      </c>
      <c r="D29" s="18"/>
      <c r="E29" s="19"/>
      <c r="F29" s="19"/>
      <c r="G29" s="145">
        <f t="shared" si="0"/>
        <v>0</v>
      </c>
    </row>
    <row r="30" spans="3:11" x14ac:dyDescent="0.25">
      <c r="C30" s="15" t="s">
        <v>72</v>
      </c>
      <c r="D30" s="18"/>
      <c r="E30" s="19"/>
      <c r="F30" s="19"/>
      <c r="G30" s="145">
        <f t="shared" si="0"/>
        <v>0</v>
      </c>
    </row>
    <row r="31" spans="3:11" x14ac:dyDescent="0.25">
      <c r="C31" s="15" t="s">
        <v>73</v>
      </c>
      <c r="D31" s="18"/>
      <c r="E31" s="19"/>
      <c r="F31" s="19"/>
      <c r="G31" s="145">
        <f t="shared" si="0"/>
        <v>0</v>
      </c>
    </row>
    <row r="32" spans="3:11" x14ac:dyDescent="0.25">
      <c r="C32" s="15" t="s">
        <v>74</v>
      </c>
      <c r="D32" s="18"/>
      <c r="E32" s="19"/>
      <c r="F32" s="19"/>
      <c r="G32" s="145">
        <f t="shared" si="0"/>
        <v>0</v>
      </c>
    </row>
    <row r="33" spans="3:7" x14ac:dyDescent="0.25">
      <c r="C33" s="15" t="s">
        <v>75</v>
      </c>
      <c r="D33" s="18"/>
      <c r="E33" s="19"/>
      <c r="F33" s="19"/>
      <c r="G33" s="145">
        <f t="shared" si="0"/>
        <v>0</v>
      </c>
    </row>
    <row r="34" spans="3:7" x14ac:dyDescent="0.25">
      <c r="C34" s="15" t="s">
        <v>76</v>
      </c>
      <c r="D34" s="18"/>
      <c r="E34" s="19"/>
      <c r="F34" s="19"/>
      <c r="G34" s="145">
        <f t="shared" si="0"/>
        <v>0</v>
      </c>
    </row>
    <row r="35" spans="3:7" x14ac:dyDescent="0.25">
      <c r="C35" s="15" t="s">
        <v>77</v>
      </c>
      <c r="D35" s="18"/>
      <c r="E35" s="19"/>
      <c r="F35" s="19"/>
      <c r="G35" s="145">
        <f t="shared" si="0"/>
        <v>0</v>
      </c>
    </row>
    <row r="36" spans="3:7" x14ac:dyDescent="0.25">
      <c r="C36" s="15" t="s">
        <v>78</v>
      </c>
      <c r="D36" s="18"/>
      <c r="E36" s="19"/>
      <c r="F36" s="19"/>
      <c r="G36" s="145">
        <f t="shared" si="0"/>
        <v>0</v>
      </c>
    </row>
    <row r="37" spans="3:7" x14ac:dyDescent="0.25">
      <c r="C37" s="15" t="s">
        <v>79</v>
      </c>
      <c r="D37" s="18"/>
      <c r="E37" s="19"/>
      <c r="F37" s="19"/>
      <c r="G37" s="145">
        <f t="shared" si="0"/>
        <v>0</v>
      </c>
    </row>
    <row r="38" spans="3:7" x14ac:dyDescent="0.25">
      <c r="C38" s="15" t="s">
        <v>80</v>
      </c>
      <c r="D38" s="18"/>
      <c r="E38" s="19"/>
      <c r="F38" s="19"/>
      <c r="G38" s="145">
        <f t="shared" si="0"/>
        <v>0</v>
      </c>
    </row>
    <row r="39" spans="3:7" x14ac:dyDescent="0.25">
      <c r="C39" s="15" t="s">
        <v>81</v>
      </c>
      <c r="D39" s="18"/>
      <c r="E39" s="19"/>
      <c r="F39" s="19"/>
      <c r="G39" s="145">
        <f t="shared" si="0"/>
        <v>0</v>
      </c>
    </row>
    <row r="40" spans="3:7" x14ac:dyDescent="0.25">
      <c r="C40" s="15" t="s">
        <v>82</v>
      </c>
      <c r="D40" s="18"/>
      <c r="E40" s="19"/>
      <c r="F40" s="19"/>
      <c r="G40" s="145">
        <f t="shared" si="0"/>
        <v>0</v>
      </c>
    </row>
    <row r="41" spans="3:7" x14ac:dyDescent="0.25">
      <c r="C41" s="15" t="s">
        <v>83</v>
      </c>
      <c r="D41" s="18"/>
      <c r="E41" s="19"/>
      <c r="F41" s="19"/>
      <c r="G41" s="145">
        <f t="shared" si="0"/>
        <v>0</v>
      </c>
    </row>
    <row r="42" spans="3:7" x14ac:dyDescent="0.25">
      <c r="C42" s="15" t="s">
        <v>84</v>
      </c>
      <c r="D42" s="18"/>
      <c r="E42" s="19"/>
      <c r="F42" s="19"/>
      <c r="G42" s="145">
        <f t="shared" si="0"/>
        <v>0</v>
      </c>
    </row>
    <row r="43" spans="3:7" x14ac:dyDescent="0.25">
      <c r="C43" s="15" t="s">
        <v>85</v>
      </c>
      <c r="D43" s="18"/>
      <c r="E43" s="19"/>
      <c r="F43" s="19"/>
      <c r="G43" s="145">
        <f t="shared" si="0"/>
        <v>0</v>
      </c>
    </row>
    <row r="44" spans="3:7" x14ac:dyDescent="0.25">
      <c r="C44" s="15" t="s">
        <v>86</v>
      </c>
      <c r="D44" s="18"/>
      <c r="E44" s="19"/>
      <c r="F44" s="19"/>
      <c r="G44" s="145">
        <f t="shared" si="0"/>
        <v>0</v>
      </c>
    </row>
    <row r="45" spans="3:7" x14ac:dyDescent="0.25">
      <c r="C45" s="15" t="s">
        <v>87</v>
      </c>
      <c r="D45" s="18"/>
      <c r="E45" s="19"/>
      <c r="F45" s="19"/>
      <c r="G45" s="145">
        <f t="shared" si="0"/>
        <v>0</v>
      </c>
    </row>
    <row r="46" spans="3:7" x14ac:dyDescent="0.25">
      <c r="C46" s="15" t="s">
        <v>88</v>
      </c>
      <c r="D46" s="18"/>
      <c r="E46" s="19"/>
      <c r="F46" s="19"/>
      <c r="G46" s="145">
        <f t="shared" si="0"/>
        <v>0</v>
      </c>
    </row>
    <row r="47" spans="3:7" x14ac:dyDescent="0.25">
      <c r="C47" s="15" t="s">
        <v>89</v>
      </c>
      <c r="D47" s="18"/>
      <c r="E47" s="19"/>
      <c r="F47" s="19"/>
      <c r="G47" s="145">
        <f t="shared" si="0"/>
        <v>0</v>
      </c>
    </row>
    <row r="48" spans="3:7" x14ac:dyDescent="0.25">
      <c r="C48" s="15" t="s">
        <v>90</v>
      </c>
      <c r="D48" s="18"/>
      <c r="E48" s="19"/>
      <c r="F48" s="19"/>
      <c r="G48" s="145">
        <f t="shared" si="0"/>
        <v>0</v>
      </c>
    </row>
    <row r="49" spans="3:7" x14ac:dyDescent="0.25">
      <c r="C49" s="15" t="s">
        <v>91</v>
      </c>
      <c r="D49" s="18"/>
      <c r="E49" s="19"/>
      <c r="F49" s="19"/>
      <c r="G49" s="145">
        <f t="shared" si="0"/>
        <v>0</v>
      </c>
    </row>
    <row r="50" spans="3:7" x14ac:dyDescent="0.25">
      <c r="C50" s="15" t="s">
        <v>92</v>
      </c>
      <c r="D50" s="18"/>
      <c r="E50" s="19"/>
      <c r="F50" s="19"/>
      <c r="G50" s="145">
        <f t="shared" si="0"/>
        <v>0</v>
      </c>
    </row>
    <row r="51" spans="3:7" x14ac:dyDescent="0.25">
      <c r="C51" s="15" t="s">
        <v>93</v>
      </c>
      <c r="D51" s="18"/>
      <c r="E51" s="19"/>
      <c r="F51" s="19"/>
      <c r="G51" s="145">
        <f t="shared" si="0"/>
        <v>0</v>
      </c>
    </row>
    <row r="52" spans="3:7" x14ac:dyDescent="0.25">
      <c r="C52" s="15" t="s">
        <v>94</v>
      </c>
      <c r="D52" s="18"/>
      <c r="E52" s="19"/>
      <c r="F52" s="19"/>
      <c r="G52" s="145">
        <f t="shared" si="0"/>
        <v>0</v>
      </c>
    </row>
    <row r="53" spans="3:7" x14ac:dyDescent="0.25">
      <c r="C53" s="15" t="s">
        <v>95</v>
      </c>
      <c r="D53" s="18"/>
      <c r="E53" s="19"/>
      <c r="F53" s="19"/>
      <c r="G53" s="145">
        <f t="shared" si="0"/>
        <v>0</v>
      </c>
    </row>
    <row r="54" spans="3:7" x14ac:dyDescent="0.25">
      <c r="C54" s="15" t="s">
        <v>96</v>
      </c>
      <c r="D54" s="18"/>
      <c r="E54" s="19"/>
      <c r="F54" s="19"/>
      <c r="G54" s="145">
        <f t="shared" si="0"/>
        <v>0</v>
      </c>
    </row>
    <row r="55" spans="3:7" x14ac:dyDescent="0.25">
      <c r="C55" s="15" t="s">
        <v>97</v>
      </c>
      <c r="D55" s="18"/>
      <c r="E55" s="19"/>
      <c r="F55" s="19"/>
      <c r="G55" s="145">
        <f t="shared" si="0"/>
        <v>0</v>
      </c>
    </row>
    <row r="56" spans="3:7" x14ac:dyDescent="0.25">
      <c r="C56" s="15" t="s">
        <v>8</v>
      </c>
      <c r="D56" s="18"/>
      <c r="E56" s="19"/>
      <c r="F56" s="19"/>
      <c r="G56" s="145">
        <f t="shared" si="0"/>
        <v>0</v>
      </c>
    </row>
    <row r="57" spans="3:7" x14ac:dyDescent="0.25">
      <c r="C57" s="15" t="s">
        <v>98</v>
      </c>
      <c r="D57" s="18"/>
      <c r="E57" s="19"/>
      <c r="F57" s="19"/>
      <c r="G57" s="145">
        <f t="shared" si="0"/>
        <v>0</v>
      </c>
    </row>
    <row r="58" spans="3:7" x14ac:dyDescent="0.25">
      <c r="C58" s="15" t="s">
        <v>99</v>
      </c>
      <c r="D58" s="18"/>
      <c r="E58" s="19"/>
      <c r="F58" s="19"/>
      <c r="G58" s="145">
        <f t="shared" si="0"/>
        <v>0</v>
      </c>
    </row>
    <row r="59" spans="3:7" x14ac:dyDescent="0.25">
      <c r="C59" s="15" t="s">
        <v>100</v>
      </c>
      <c r="D59" s="18"/>
      <c r="E59" s="19"/>
      <c r="F59" s="19"/>
      <c r="G59" s="145">
        <f t="shared" si="0"/>
        <v>0</v>
      </c>
    </row>
    <row r="60" spans="3:7" x14ac:dyDescent="0.25">
      <c r="C60" s="15" t="s">
        <v>101</v>
      </c>
      <c r="D60" s="18"/>
      <c r="E60" s="19"/>
      <c r="F60" s="19"/>
      <c r="G60" s="145">
        <f t="shared" si="0"/>
        <v>0</v>
      </c>
    </row>
    <row r="61" spans="3:7" x14ac:dyDescent="0.25">
      <c r="C61" s="15" t="s">
        <v>102</v>
      </c>
      <c r="D61" s="18"/>
      <c r="E61" s="19"/>
      <c r="F61" s="19"/>
      <c r="G61" s="145">
        <f t="shared" si="0"/>
        <v>0</v>
      </c>
    </row>
    <row r="62" spans="3:7" x14ac:dyDescent="0.25">
      <c r="C62" s="15" t="s">
        <v>103</v>
      </c>
      <c r="D62" s="18"/>
      <c r="E62" s="19"/>
      <c r="F62" s="19"/>
      <c r="G62" s="145">
        <f t="shared" si="0"/>
        <v>0</v>
      </c>
    </row>
    <row r="63" spans="3:7" x14ac:dyDescent="0.25">
      <c r="C63" s="15" t="s">
        <v>104</v>
      </c>
      <c r="D63" s="18"/>
      <c r="E63" s="19"/>
      <c r="F63" s="19"/>
      <c r="G63" s="145">
        <f t="shared" si="0"/>
        <v>0</v>
      </c>
    </row>
    <row r="64" spans="3:7" x14ac:dyDescent="0.25">
      <c r="C64" s="15" t="s">
        <v>105</v>
      </c>
      <c r="D64" s="18"/>
      <c r="E64" s="19"/>
      <c r="F64" s="19"/>
      <c r="G64" s="145">
        <f t="shared" si="0"/>
        <v>0</v>
      </c>
    </row>
    <row r="65" spans="3:7" x14ac:dyDescent="0.25">
      <c r="C65" s="15" t="s">
        <v>106</v>
      </c>
      <c r="D65" s="18"/>
      <c r="E65" s="19"/>
      <c r="F65" s="19"/>
      <c r="G65" s="145">
        <f t="shared" si="0"/>
        <v>0</v>
      </c>
    </row>
    <row r="66" spans="3:7" x14ac:dyDescent="0.25">
      <c r="C66" s="15" t="s">
        <v>107</v>
      </c>
      <c r="D66" s="18"/>
      <c r="E66" s="19"/>
      <c r="F66" s="19"/>
      <c r="G66" s="145">
        <f t="shared" si="0"/>
        <v>0</v>
      </c>
    </row>
    <row r="67" spans="3:7" x14ac:dyDescent="0.25">
      <c r="C67" s="15" t="s">
        <v>108</v>
      </c>
      <c r="D67" s="18"/>
      <c r="E67" s="19"/>
      <c r="F67" s="19"/>
      <c r="G67" s="145">
        <f t="shared" si="0"/>
        <v>0</v>
      </c>
    </row>
    <row r="68" spans="3:7" x14ac:dyDescent="0.25">
      <c r="C68" s="15" t="s">
        <v>109</v>
      </c>
      <c r="D68" s="18"/>
      <c r="E68" s="19"/>
      <c r="F68" s="19"/>
      <c r="G68" s="145">
        <f t="shared" si="0"/>
        <v>0</v>
      </c>
    </row>
    <row r="69" spans="3:7" x14ac:dyDescent="0.25">
      <c r="C69" s="15" t="s">
        <v>110</v>
      </c>
      <c r="D69" s="18"/>
      <c r="E69" s="19"/>
      <c r="F69" s="19"/>
      <c r="G69" s="145">
        <f t="shared" si="0"/>
        <v>0</v>
      </c>
    </row>
    <row r="70" spans="3:7" x14ac:dyDescent="0.25">
      <c r="C70" s="15" t="s">
        <v>111</v>
      </c>
      <c r="D70" s="18"/>
      <c r="E70" s="19"/>
      <c r="F70" s="19"/>
      <c r="G70" s="145">
        <f t="shared" si="0"/>
        <v>0</v>
      </c>
    </row>
    <row r="71" spans="3:7" x14ac:dyDescent="0.25">
      <c r="C71" s="15" t="s">
        <v>112</v>
      </c>
      <c r="D71" s="18"/>
      <c r="E71" s="19"/>
      <c r="F71" s="19"/>
      <c r="G71" s="145">
        <f t="shared" si="0"/>
        <v>0</v>
      </c>
    </row>
    <row r="72" spans="3:7" x14ac:dyDescent="0.25">
      <c r="C72" s="15" t="s">
        <v>113</v>
      </c>
      <c r="D72" s="18"/>
      <c r="E72" s="19"/>
      <c r="F72" s="19"/>
      <c r="G72" s="145">
        <f t="shared" ref="G72:G74" si="1">SUM(D72:F72)</f>
        <v>0</v>
      </c>
    </row>
    <row r="73" spans="3:7" x14ac:dyDescent="0.25">
      <c r="C73" s="15" t="s">
        <v>114</v>
      </c>
      <c r="D73" s="18"/>
      <c r="E73" s="19"/>
      <c r="F73" s="19"/>
      <c r="G73" s="145">
        <f t="shared" si="1"/>
        <v>0</v>
      </c>
    </row>
    <row r="74" spans="3:7" x14ac:dyDescent="0.25">
      <c r="C74" s="15" t="s">
        <v>115</v>
      </c>
      <c r="D74" s="20"/>
      <c r="E74" s="21"/>
      <c r="F74" s="21"/>
      <c r="G74" s="145">
        <f t="shared" si="1"/>
        <v>0</v>
      </c>
    </row>
    <row r="75" spans="3:7" x14ac:dyDescent="0.25">
      <c r="C75" s="22" t="s">
        <v>49</v>
      </c>
      <c r="D75" s="147">
        <f>SUM(D7:D74)</f>
        <v>0</v>
      </c>
      <c r="E75" s="148">
        <f t="shared" ref="E75:F75" si="2">SUM(E7:E74)</f>
        <v>0</v>
      </c>
      <c r="F75" s="148">
        <f t="shared" si="2"/>
        <v>0</v>
      </c>
      <c r="G75" s="146">
        <f>SUM(G7:G74)</f>
        <v>0</v>
      </c>
    </row>
  </sheetData>
  <dataValidations disablePrompts="1" count="1">
    <dataValidation type="list" allowBlank="1" showInputMessage="1" showErrorMessage="1" sqref="D1" xr:uid="{00000000-0002-0000-02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850-3B83-4CD9-9BA0-3C17597240AD}">
  <dimension ref="C1:V31"/>
  <sheetViews>
    <sheetView showGridLines="0" zoomScaleNormal="100" workbookViewId="0">
      <selection activeCell="G16" sqref="G16"/>
    </sheetView>
  </sheetViews>
  <sheetFormatPr defaultColWidth="9.140625" defaultRowHeight="12.75" x14ac:dyDescent="0.25"/>
  <cols>
    <col min="1" max="2" width="4.85546875" style="28" customWidth="1"/>
    <col min="3" max="3" width="12.7109375" style="28" customWidth="1"/>
    <col min="4" max="4" width="12.140625" style="28" customWidth="1"/>
    <col min="5" max="5" width="16.7109375" style="28" customWidth="1"/>
    <col min="6" max="7" width="14.85546875" style="28" customWidth="1"/>
    <col min="8" max="8" width="16" style="28" customWidth="1"/>
    <col min="9" max="9" width="13.85546875" style="28" customWidth="1"/>
    <col min="10" max="10" width="12.7109375" style="28" customWidth="1"/>
    <col min="11" max="11" width="19.28515625" style="28" customWidth="1"/>
    <col min="12" max="12" width="15.7109375" style="28" customWidth="1"/>
    <col min="13" max="13" width="15" style="28" customWidth="1"/>
    <col min="14" max="14" width="15.5703125" style="28" customWidth="1"/>
    <col min="15" max="15" width="8.7109375" style="28" customWidth="1"/>
    <col min="16" max="16" width="11.85546875" style="28" customWidth="1"/>
    <col min="17" max="17" width="14.28515625" style="28" customWidth="1"/>
    <col min="18" max="18" width="13.140625" style="28" customWidth="1"/>
    <col min="19" max="20" width="11.85546875" style="28" customWidth="1"/>
    <col min="21" max="21" width="13.7109375" style="28" customWidth="1"/>
    <col min="22" max="22" width="11.5703125" style="28" customWidth="1"/>
    <col min="23" max="16384" width="9.140625" style="28"/>
  </cols>
  <sheetData>
    <row r="1" spans="3:22" ht="18" thickBot="1" x14ac:dyDescent="0.35">
      <c r="C1" s="83" t="s">
        <v>152</v>
      </c>
      <c r="E1" s="118" t="s">
        <v>198</v>
      </c>
      <c r="F1" s="119"/>
      <c r="G1" s="119"/>
      <c r="H1" s="120" t="s">
        <v>199</v>
      </c>
      <c r="I1" s="113"/>
    </row>
    <row r="2" spans="3:22" x14ac:dyDescent="0.25">
      <c r="C2" s="84" t="s">
        <v>153</v>
      </c>
    </row>
    <row r="4" spans="3:22" ht="19.5" thickBot="1" x14ac:dyDescent="0.3">
      <c r="C4" s="27" t="s">
        <v>213</v>
      </c>
      <c r="D4" s="27"/>
    </row>
    <row r="5" spans="3:22" ht="25.5" x14ac:dyDescent="0.3">
      <c r="C5" s="88"/>
      <c r="D5" s="88" t="s">
        <v>121</v>
      </c>
      <c r="E5" s="85" t="s">
        <v>49</v>
      </c>
      <c r="F5" s="85" t="s">
        <v>156</v>
      </c>
      <c r="G5" s="85" t="s">
        <v>157</v>
      </c>
      <c r="H5" s="85" t="s">
        <v>118</v>
      </c>
      <c r="I5" s="85" t="s">
        <v>119</v>
      </c>
      <c r="J5" s="85" t="s">
        <v>230</v>
      </c>
      <c r="K5" s="85" t="s">
        <v>212</v>
      </c>
      <c r="L5" s="85" t="s">
        <v>120</v>
      </c>
      <c r="M5" s="85" t="s">
        <v>210</v>
      </c>
      <c r="N5" s="86" t="s">
        <v>209</v>
      </c>
      <c r="P5" s="76" t="s">
        <v>155</v>
      </c>
      <c r="Q5" s="4"/>
      <c r="R5" s="4"/>
      <c r="S5" s="106"/>
      <c r="T5" s="106"/>
      <c r="U5" s="106"/>
      <c r="V5" s="107"/>
    </row>
    <row r="6" spans="3:22" ht="15" x14ac:dyDescent="0.25">
      <c r="C6" s="89" t="s">
        <v>160</v>
      </c>
      <c r="D6" s="89" t="s">
        <v>126</v>
      </c>
      <c r="E6" s="29" t="s">
        <v>162</v>
      </c>
      <c r="F6" s="29" t="s">
        <v>158</v>
      </c>
      <c r="G6" s="29" t="s">
        <v>159</v>
      </c>
      <c r="H6" s="29" t="s">
        <v>122</v>
      </c>
      <c r="I6" s="29" t="s">
        <v>123</v>
      </c>
      <c r="J6" s="29" t="s">
        <v>124</v>
      </c>
      <c r="K6" s="29" t="s">
        <v>127</v>
      </c>
      <c r="L6" s="29" t="s">
        <v>125</v>
      </c>
      <c r="M6" s="29" t="s">
        <v>211</v>
      </c>
      <c r="N6" s="87" t="s">
        <v>231</v>
      </c>
      <c r="P6" s="75" t="s">
        <v>243</v>
      </c>
      <c r="Q6"/>
      <c r="R6"/>
      <c r="V6" s="108"/>
    </row>
    <row r="7" spans="3:22" ht="14.25" customHeight="1" x14ac:dyDescent="0.25">
      <c r="C7" s="89"/>
      <c r="D7" s="128"/>
      <c r="E7" s="129"/>
      <c r="F7" s="129"/>
      <c r="G7" s="129"/>
      <c r="H7" s="129"/>
      <c r="I7" s="129"/>
      <c r="J7" s="129"/>
      <c r="K7" s="129"/>
      <c r="L7" s="129"/>
      <c r="M7" s="129"/>
      <c r="N7" s="130"/>
      <c r="P7" s="75" t="s">
        <v>242</v>
      </c>
      <c r="Q7"/>
      <c r="R7"/>
      <c r="V7" s="108"/>
    </row>
    <row r="8" spans="3:22" ht="15" customHeight="1" x14ac:dyDescent="0.25">
      <c r="C8" s="161" t="str">
        <f>"1Q"&amp;C12</f>
        <v>1Q2023</v>
      </c>
      <c r="D8" s="92"/>
      <c r="E8" s="131"/>
      <c r="F8" s="131"/>
      <c r="G8" s="131"/>
      <c r="H8" s="139">
        <f>F8+G8</f>
        <v>0</v>
      </c>
      <c r="I8" s="187" t="e">
        <f>-H8/E8</f>
        <v>#DIV/0!</v>
      </c>
      <c r="J8" s="198"/>
      <c r="K8" s="133"/>
      <c r="L8" s="136"/>
      <c r="M8" s="187" t="e">
        <f t="shared" ref="M8:M26" si="0">-SUM(H8,K8,L8)/SUM(E8)</f>
        <v>#DIV/0!</v>
      </c>
      <c r="N8" s="192"/>
      <c r="O8" s="30"/>
      <c r="P8" s="75" t="s">
        <v>241</v>
      </c>
      <c r="Q8"/>
      <c r="R8"/>
      <c r="S8" s="31"/>
      <c r="T8" s="31"/>
      <c r="V8" s="108"/>
    </row>
    <row r="9" spans="3:22" ht="15" customHeight="1" x14ac:dyDescent="0.25">
      <c r="C9" s="162" t="str">
        <f>"2Q"&amp;C12</f>
        <v>2Q2023</v>
      </c>
      <c r="D9" s="92"/>
      <c r="E9" s="131"/>
      <c r="F9" s="131"/>
      <c r="G9" s="131"/>
      <c r="H9" s="139">
        <f t="shared" ref="H9:H26" si="1">F9+G9</f>
        <v>0</v>
      </c>
      <c r="I9" s="187" t="e">
        <f t="shared" ref="I9:I26" si="2">-H9/E9</f>
        <v>#DIV/0!</v>
      </c>
      <c r="J9" s="198"/>
      <c r="K9" s="133"/>
      <c r="L9" s="136"/>
      <c r="M9" s="187" t="e">
        <f t="shared" si="0"/>
        <v>#DIV/0!</v>
      </c>
      <c r="N9" s="192"/>
      <c r="O9" s="30"/>
      <c r="P9" s="75" t="s">
        <v>240</v>
      </c>
      <c r="Q9"/>
      <c r="R9"/>
      <c r="S9" s="31"/>
      <c r="T9" s="31"/>
      <c r="V9" s="108"/>
    </row>
    <row r="10" spans="3:22" ht="15" customHeight="1" x14ac:dyDescent="0.25">
      <c r="C10" s="162" t="str">
        <f>"3Q"&amp;C12</f>
        <v>3Q2023</v>
      </c>
      <c r="D10" s="92"/>
      <c r="E10" s="131"/>
      <c r="F10" s="131"/>
      <c r="G10" s="131"/>
      <c r="H10" s="139">
        <f t="shared" si="1"/>
        <v>0</v>
      </c>
      <c r="I10" s="187" t="e">
        <f t="shared" si="2"/>
        <v>#DIV/0!</v>
      </c>
      <c r="J10" s="198"/>
      <c r="K10" s="133"/>
      <c r="L10" s="136"/>
      <c r="M10" s="187" t="e">
        <f t="shared" si="0"/>
        <v>#DIV/0!</v>
      </c>
      <c r="N10" s="193"/>
      <c r="O10" s="30"/>
      <c r="P10" s="75" t="s">
        <v>239</v>
      </c>
      <c r="Q10"/>
      <c r="R10"/>
      <c r="S10" s="31"/>
      <c r="T10" s="31"/>
      <c r="V10" s="108"/>
    </row>
    <row r="11" spans="3:22" ht="15" customHeight="1" x14ac:dyDescent="0.25">
      <c r="C11" s="163" t="str">
        <f>"4Q"&amp;C12</f>
        <v>4Q2023</v>
      </c>
      <c r="D11" s="92"/>
      <c r="E11" s="131"/>
      <c r="F11" s="131"/>
      <c r="G11" s="131"/>
      <c r="H11" s="139">
        <f t="shared" si="1"/>
        <v>0</v>
      </c>
      <c r="I11" s="187" t="e">
        <f t="shared" si="2"/>
        <v>#DIV/0!</v>
      </c>
      <c r="J11" s="198"/>
      <c r="K11" s="133"/>
      <c r="L11" s="136"/>
      <c r="M11" s="187" t="e">
        <f t="shared" si="0"/>
        <v>#DIV/0!</v>
      </c>
      <c r="N11" s="193"/>
      <c r="O11" s="30"/>
      <c r="P11" s="6"/>
      <c r="Q11" t="s">
        <v>245</v>
      </c>
      <c r="R11"/>
      <c r="S11" s="31"/>
      <c r="T11" s="31"/>
      <c r="V11" s="108"/>
    </row>
    <row r="12" spans="3:22" ht="15" customHeight="1" x14ac:dyDescent="0.25">
      <c r="C12" s="165">
        <f>$C$22-2</f>
        <v>2023</v>
      </c>
      <c r="D12" s="166">
        <f>SUM(D8:D11)</f>
        <v>0</v>
      </c>
      <c r="E12" s="167">
        <f t="shared" ref="E12:G12" si="3">SUM(E8:E11)</f>
        <v>0</v>
      </c>
      <c r="F12" s="167">
        <f t="shared" si="3"/>
        <v>0</v>
      </c>
      <c r="G12" s="167">
        <f t="shared" si="3"/>
        <v>0</v>
      </c>
      <c r="H12" s="167">
        <f t="shared" si="1"/>
        <v>0</v>
      </c>
      <c r="I12" s="188" t="e">
        <f>-H12/E12</f>
        <v>#DIV/0!</v>
      </c>
      <c r="J12" s="168"/>
      <c r="K12" s="169">
        <f t="shared" ref="K12" si="4">SUM(K8:K11)</f>
        <v>0</v>
      </c>
      <c r="L12" s="169">
        <f>SUM(L8:L11)</f>
        <v>0</v>
      </c>
      <c r="M12" s="188" t="e">
        <f t="shared" si="0"/>
        <v>#DIV/0!</v>
      </c>
      <c r="N12" s="170" t="e">
        <f t="shared" ref="N12:N26" si="5">M12/J12</f>
        <v>#DIV/0!</v>
      </c>
      <c r="O12" s="30"/>
      <c r="P12" s="6"/>
      <c r="Q12" t="s">
        <v>246</v>
      </c>
      <c r="R12"/>
      <c r="S12" s="31"/>
      <c r="T12" s="31"/>
      <c r="V12" s="108"/>
    </row>
    <row r="13" spans="3:22" ht="15" customHeight="1" x14ac:dyDescent="0.25">
      <c r="C13" s="91" t="str">
        <f>"1Q"&amp;C17</f>
        <v>1Q2024</v>
      </c>
      <c r="D13" s="92"/>
      <c r="E13" s="131"/>
      <c r="F13" s="131"/>
      <c r="G13" s="131"/>
      <c r="H13" s="139">
        <f t="shared" si="1"/>
        <v>0</v>
      </c>
      <c r="I13" s="187" t="e">
        <f t="shared" si="2"/>
        <v>#DIV/0!</v>
      </c>
      <c r="J13" s="198"/>
      <c r="K13" s="133"/>
      <c r="L13" s="136"/>
      <c r="M13" s="187" t="e">
        <f t="shared" si="0"/>
        <v>#DIV/0!</v>
      </c>
      <c r="N13" s="193"/>
      <c r="O13" s="30"/>
      <c r="P13" s="6"/>
      <c r="Q13" s="235" t="str">
        <f>"If a new TLR is proposed, it should only be reflected in "&amp;Instructions!$L$3&amp;""</f>
        <v>If a new TLR is proposed, it should only be reflected in 2027</v>
      </c>
      <c r="R13" s="235"/>
      <c r="S13" s="236"/>
      <c r="T13" s="236"/>
      <c r="U13" s="237"/>
      <c r="V13" s="108"/>
    </row>
    <row r="14" spans="3:22" ht="15" customHeight="1" thickBot="1" x14ac:dyDescent="0.3">
      <c r="C14" s="91" t="str">
        <f>"2Q"&amp;C17</f>
        <v>2Q2024</v>
      </c>
      <c r="D14" s="92"/>
      <c r="E14" s="131"/>
      <c r="F14" s="131"/>
      <c r="G14" s="131"/>
      <c r="H14" s="139">
        <f t="shared" si="1"/>
        <v>0</v>
      </c>
      <c r="I14" s="187" t="e">
        <f t="shared" si="2"/>
        <v>#DIV/0!</v>
      </c>
      <c r="J14" s="198"/>
      <c r="K14" s="133"/>
      <c r="L14" s="136"/>
      <c r="M14" s="187" t="e">
        <f t="shared" si="0"/>
        <v>#DIV/0!</v>
      </c>
      <c r="N14" s="193"/>
      <c r="O14" s="30"/>
      <c r="P14" s="80" t="s">
        <v>244</v>
      </c>
      <c r="Q14" s="9"/>
      <c r="R14" s="9"/>
      <c r="S14" s="141"/>
      <c r="T14" s="141"/>
      <c r="U14" s="109"/>
      <c r="V14" s="110"/>
    </row>
    <row r="15" spans="3:22" ht="15" customHeight="1" x14ac:dyDescent="0.25">
      <c r="C15" s="91" t="str">
        <f>"3Q"&amp;C17</f>
        <v>3Q2024</v>
      </c>
      <c r="D15" s="92"/>
      <c r="E15" s="131"/>
      <c r="F15" s="131"/>
      <c r="G15" s="131"/>
      <c r="H15" s="139">
        <f t="shared" si="1"/>
        <v>0</v>
      </c>
      <c r="I15" s="187" t="e">
        <f t="shared" si="2"/>
        <v>#DIV/0!</v>
      </c>
      <c r="J15" s="198"/>
      <c r="K15" s="133"/>
      <c r="L15" s="136"/>
      <c r="M15" s="187" t="e">
        <f t="shared" si="0"/>
        <v>#DIV/0!</v>
      </c>
      <c r="N15" s="193"/>
      <c r="O15" s="32"/>
      <c r="P15" s="229"/>
      <c r="Q15" s="228"/>
      <c r="R15" s="228"/>
      <c r="S15" s="230"/>
      <c r="T15" s="230"/>
      <c r="U15" s="231"/>
      <c r="V15" s="231"/>
    </row>
    <row r="16" spans="3:22" ht="15" customHeight="1" x14ac:dyDescent="0.25">
      <c r="C16" s="91" t="str">
        <f>"4Q"&amp;C17</f>
        <v>4Q2024</v>
      </c>
      <c r="D16" s="92"/>
      <c r="E16" s="131"/>
      <c r="F16" s="131"/>
      <c r="G16" s="131"/>
      <c r="H16" s="139">
        <f t="shared" si="1"/>
        <v>0</v>
      </c>
      <c r="I16" s="187" t="e">
        <f t="shared" si="2"/>
        <v>#DIV/0!</v>
      </c>
      <c r="J16" s="198"/>
      <c r="K16" s="133"/>
      <c r="L16" s="136"/>
      <c r="M16" s="187" t="e">
        <f t="shared" si="0"/>
        <v>#DIV/0!</v>
      </c>
      <c r="N16" s="193"/>
      <c r="O16" s="30"/>
      <c r="P16" s="31"/>
      <c r="Q16" s="30"/>
      <c r="R16" s="30"/>
    </row>
    <row r="17" spans="3:18" ht="15" customHeight="1" x14ac:dyDescent="0.25">
      <c r="C17" s="171">
        <f>$C$22-1</f>
        <v>2024</v>
      </c>
      <c r="D17" s="172">
        <f>SUM(D13:D16)</f>
        <v>0</v>
      </c>
      <c r="E17" s="173">
        <f t="shared" ref="E17:G17" si="6">SUM(E13:E16)</f>
        <v>0</v>
      </c>
      <c r="F17" s="173">
        <f t="shared" si="6"/>
        <v>0</v>
      </c>
      <c r="G17" s="173">
        <f t="shared" si="6"/>
        <v>0</v>
      </c>
      <c r="H17" s="173">
        <f t="shared" si="1"/>
        <v>0</v>
      </c>
      <c r="I17" s="188" t="e">
        <f t="shared" si="2"/>
        <v>#DIV/0!</v>
      </c>
      <c r="J17" s="168"/>
      <c r="K17" s="169">
        <f t="shared" ref="K17:L17" si="7">SUM(K13:K16)</f>
        <v>0</v>
      </c>
      <c r="L17" s="169">
        <f t="shared" si="7"/>
        <v>0</v>
      </c>
      <c r="M17" s="188" t="e">
        <f t="shared" si="0"/>
        <v>#DIV/0!</v>
      </c>
      <c r="N17" s="170" t="e">
        <f t="shared" si="5"/>
        <v>#DIV/0!</v>
      </c>
      <c r="O17" s="30"/>
      <c r="Q17" s="30"/>
      <c r="R17" s="30"/>
    </row>
    <row r="18" spans="3:18" ht="15" customHeight="1" x14ac:dyDescent="0.25">
      <c r="C18" s="91" t="str">
        <f>"1Q"&amp;C22</f>
        <v>1Q2025</v>
      </c>
      <c r="D18" s="92"/>
      <c r="E18" s="131"/>
      <c r="F18" s="131"/>
      <c r="G18" s="131"/>
      <c r="H18" s="139">
        <f t="shared" si="1"/>
        <v>0</v>
      </c>
      <c r="I18" s="187" t="e">
        <f t="shared" si="2"/>
        <v>#DIV/0!</v>
      </c>
      <c r="J18" s="198"/>
      <c r="K18" s="133"/>
      <c r="L18" s="136"/>
      <c r="M18" s="187" t="e">
        <f t="shared" si="0"/>
        <v>#DIV/0!</v>
      </c>
      <c r="N18" s="193"/>
      <c r="O18" s="30"/>
      <c r="Q18" s="30"/>
      <c r="R18" s="30"/>
    </row>
    <row r="19" spans="3:18" ht="15" customHeight="1" x14ac:dyDescent="0.25">
      <c r="C19" s="91" t="str">
        <f>"2Q"&amp;C22</f>
        <v>2Q2025</v>
      </c>
      <c r="D19" s="92"/>
      <c r="E19" s="131"/>
      <c r="F19" s="131"/>
      <c r="G19" s="131"/>
      <c r="H19" s="139">
        <f t="shared" si="1"/>
        <v>0</v>
      </c>
      <c r="I19" s="187" t="e">
        <f t="shared" si="2"/>
        <v>#DIV/0!</v>
      </c>
      <c r="J19" s="198"/>
      <c r="K19" s="133"/>
      <c r="L19" s="136"/>
      <c r="M19" s="187" t="e">
        <f t="shared" si="0"/>
        <v>#DIV/0!</v>
      </c>
      <c r="N19" s="193"/>
      <c r="O19" s="30"/>
      <c r="Q19" s="30"/>
      <c r="R19" s="30"/>
    </row>
    <row r="20" spans="3:18" ht="15" customHeight="1" x14ac:dyDescent="0.25">
      <c r="C20" s="91" t="str">
        <f>"3Q"&amp;C22</f>
        <v>3Q2025</v>
      </c>
      <c r="D20" s="92"/>
      <c r="E20" s="131"/>
      <c r="F20" s="131"/>
      <c r="G20" s="131"/>
      <c r="H20" s="139">
        <f t="shared" si="1"/>
        <v>0</v>
      </c>
      <c r="I20" s="187" t="e">
        <f t="shared" si="2"/>
        <v>#DIV/0!</v>
      </c>
      <c r="J20" s="198"/>
      <c r="K20" s="133"/>
      <c r="L20" s="136"/>
      <c r="M20" s="187" t="e">
        <f t="shared" si="0"/>
        <v>#DIV/0!</v>
      </c>
      <c r="N20" s="193"/>
      <c r="O20" s="30"/>
      <c r="Q20" s="30"/>
      <c r="R20" s="30"/>
    </row>
    <row r="21" spans="3:18" ht="15" customHeight="1" x14ac:dyDescent="0.25">
      <c r="C21" s="91" t="str">
        <f>"4Q"&amp;C22</f>
        <v>4Q2025</v>
      </c>
      <c r="D21" s="92"/>
      <c r="E21" s="131"/>
      <c r="F21" s="131"/>
      <c r="G21" s="131"/>
      <c r="H21" s="139">
        <f t="shared" si="1"/>
        <v>0</v>
      </c>
      <c r="I21" s="187" t="e">
        <f t="shared" si="2"/>
        <v>#DIV/0!</v>
      </c>
      <c r="J21" s="198"/>
      <c r="K21" s="133"/>
      <c r="L21" s="136"/>
      <c r="M21" s="187" t="e">
        <f t="shared" si="0"/>
        <v>#DIV/0!</v>
      </c>
      <c r="N21" s="193"/>
      <c r="O21" s="30"/>
      <c r="Q21" s="30"/>
      <c r="R21" s="30"/>
    </row>
    <row r="22" spans="3:18" ht="15" customHeight="1" x14ac:dyDescent="0.25">
      <c r="C22" s="171">
        <f>Instructions!$L$3-2</f>
        <v>2025</v>
      </c>
      <c r="D22" s="172">
        <f>SUM(D18:D21)</f>
        <v>0</v>
      </c>
      <c r="E22" s="173">
        <f t="shared" ref="E22:G22" si="8">SUM(E18:E21)</f>
        <v>0</v>
      </c>
      <c r="F22" s="173">
        <f t="shared" si="8"/>
        <v>0</v>
      </c>
      <c r="G22" s="173">
        <f t="shared" si="8"/>
        <v>0</v>
      </c>
      <c r="H22" s="173">
        <f t="shared" si="1"/>
        <v>0</v>
      </c>
      <c r="I22" s="188" t="e">
        <f t="shared" si="2"/>
        <v>#DIV/0!</v>
      </c>
      <c r="J22" s="168"/>
      <c r="K22" s="169">
        <f t="shared" ref="K22:L22" si="9">SUM(K18:K21)</f>
        <v>0</v>
      </c>
      <c r="L22" s="169">
        <f t="shared" si="9"/>
        <v>0</v>
      </c>
      <c r="M22" s="188" t="e">
        <f t="shared" si="0"/>
        <v>#DIV/0!</v>
      </c>
      <c r="N22" s="170" t="e">
        <f t="shared" si="5"/>
        <v>#DIV/0!</v>
      </c>
      <c r="O22" s="30"/>
      <c r="Q22" s="30"/>
      <c r="R22" s="30"/>
    </row>
    <row r="23" spans="3:18" ht="15" customHeight="1" x14ac:dyDescent="0.25">
      <c r="C23" s="161" t="str">
        <f>"1Q"&amp;$C$22+1</f>
        <v>1Q2026</v>
      </c>
      <c r="D23" s="95"/>
      <c r="E23" s="164"/>
      <c r="F23" s="164"/>
      <c r="G23" s="164"/>
      <c r="H23" s="140">
        <f t="shared" si="1"/>
        <v>0</v>
      </c>
      <c r="I23" s="189" t="e">
        <f t="shared" si="2"/>
        <v>#DIV/0!</v>
      </c>
      <c r="J23" s="199"/>
      <c r="K23" s="134"/>
      <c r="L23" s="137"/>
      <c r="M23" s="189" t="e">
        <f t="shared" si="0"/>
        <v>#DIV/0!</v>
      </c>
      <c r="N23" s="194"/>
      <c r="Q23" s="30"/>
      <c r="R23" s="30"/>
    </row>
    <row r="24" spans="3:18" ht="15" customHeight="1" x14ac:dyDescent="0.25">
      <c r="C24" s="184" t="str">
        <f>"2Q-4Q"&amp;C22+1</f>
        <v>2Q-4Q2026</v>
      </c>
      <c r="D24" s="182"/>
      <c r="E24" s="132"/>
      <c r="F24" s="132"/>
      <c r="G24" s="132"/>
      <c r="H24" s="183">
        <f t="shared" si="1"/>
        <v>0</v>
      </c>
      <c r="I24" s="190" t="e">
        <f t="shared" si="2"/>
        <v>#DIV/0!</v>
      </c>
      <c r="J24" s="200"/>
      <c r="K24" s="135"/>
      <c r="L24" s="138"/>
      <c r="M24" s="190" t="e">
        <f t="shared" si="0"/>
        <v>#DIV/0!</v>
      </c>
      <c r="N24" s="195"/>
    </row>
    <row r="25" spans="3:18" ht="15" customHeight="1" x14ac:dyDescent="0.25">
      <c r="C25" s="174">
        <f>C22+1</f>
        <v>2026</v>
      </c>
      <c r="D25" s="177">
        <f>SUM(D23:D24)</f>
        <v>0</v>
      </c>
      <c r="E25" s="178">
        <f t="shared" ref="E25:G25" si="10">SUM(E23:E24)</f>
        <v>0</v>
      </c>
      <c r="F25" s="178">
        <f t="shared" si="10"/>
        <v>0</v>
      </c>
      <c r="G25" s="178">
        <f t="shared" si="10"/>
        <v>0</v>
      </c>
      <c r="H25" s="178">
        <f t="shared" ref="H25" si="11">F25+G25</f>
        <v>0</v>
      </c>
      <c r="I25" s="191" t="e">
        <f t="shared" ref="I25" si="12">-H25/E25</f>
        <v>#DIV/0!</v>
      </c>
      <c r="J25" s="179"/>
      <c r="K25" s="180">
        <f>SUM(K23:K24)</f>
        <v>0</v>
      </c>
      <c r="L25" s="180">
        <f>SUM(L23:L24)</f>
        <v>0</v>
      </c>
      <c r="M25" s="191" t="e">
        <f t="shared" si="0"/>
        <v>#DIV/0!</v>
      </c>
      <c r="N25" s="181" t="e">
        <f t="shared" si="5"/>
        <v>#DIV/0!</v>
      </c>
    </row>
    <row r="26" spans="3:18" ht="15" customHeight="1" x14ac:dyDescent="0.25">
      <c r="C26" s="174">
        <f>C25+1</f>
        <v>2027</v>
      </c>
      <c r="D26" s="185"/>
      <c r="E26" s="186"/>
      <c r="F26" s="186"/>
      <c r="G26" s="186"/>
      <c r="H26" s="173">
        <f t="shared" si="1"/>
        <v>0</v>
      </c>
      <c r="I26" s="188" t="e">
        <f t="shared" si="2"/>
        <v>#DIV/0!</v>
      </c>
      <c r="J26" s="168"/>
      <c r="K26" s="175"/>
      <c r="L26" s="176"/>
      <c r="M26" s="188" t="e">
        <f t="shared" si="0"/>
        <v>#DIV/0!</v>
      </c>
      <c r="N26" s="170" t="e">
        <f t="shared" si="5"/>
        <v>#DIV/0!</v>
      </c>
    </row>
    <row r="30" spans="3:18" x14ac:dyDescent="0.25">
      <c r="C30" s="28" t="s">
        <v>154</v>
      </c>
      <c r="D30" s="90">
        <f>D12+D17+D22-SUM(D8:D11,D13:D16,D18:D21)</f>
        <v>0</v>
      </c>
      <c r="E30" s="90">
        <f t="shared" ref="E30:K30" si="13">E12+E17+E22-SUM(E8:E11,E13:E16,E18:E21)</f>
        <v>0</v>
      </c>
      <c r="F30" s="90">
        <f t="shared" si="13"/>
        <v>0</v>
      </c>
      <c r="G30" s="90">
        <f t="shared" si="13"/>
        <v>0</v>
      </c>
      <c r="H30" s="90">
        <f t="shared" si="13"/>
        <v>0</v>
      </c>
      <c r="I30" s="90"/>
      <c r="J30" s="90"/>
      <c r="K30" s="90">
        <f t="shared" si="13"/>
        <v>0</v>
      </c>
      <c r="L30" s="90">
        <f>L12+L17+L22-SUM(L8:L11,L13:L16,L18:L21)</f>
        <v>0</v>
      </c>
      <c r="M30" s="90"/>
      <c r="N30" s="90"/>
    </row>
    <row r="31" spans="3:18" x14ac:dyDescent="0.25">
      <c r="C31" s="28" t="s">
        <v>154</v>
      </c>
      <c r="D31" s="90">
        <f>SUM(Database!I:I)-SUM(D12,D17,D22,D23)</f>
        <v>0</v>
      </c>
      <c r="E31" s="90">
        <f>SUM(Database!N:N)-SUM(E12,E17,E22,E23)</f>
        <v>0</v>
      </c>
      <c r="H31" s="90">
        <f>SUM(Database!V:V)-SUM(H12,H17,H22,H23)</f>
        <v>0</v>
      </c>
      <c r="K31" s="90">
        <f>SUM(Database!O:O)-SUM(K12,K17,K22,K23)</f>
        <v>0</v>
      </c>
      <c r="L31" s="90">
        <f>SUM(Database!P:P)-SUM(L12,L17,L22,L23)</f>
        <v>0</v>
      </c>
    </row>
  </sheetData>
  <dataValidations disablePrompts="1" count="1">
    <dataValidation type="list" allowBlank="1" showInputMessage="1" showErrorMessage="1" sqref="H1" xr:uid="{359F905F-2C14-4CFB-935E-B27169A3ADA8}">
      <formula1>"No Choice,Yes Trade Secret,Not Trade Secret"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32"/>
  <sheetViews>
    <sheetView showGridLines="0" zoomScaleNormal="100" workbookViewId="0">
      <selection activeCell="G39" sqref="G39"/>
    </sheetView>
  </sheetViews>
  <sheetFormatPr defaultColWidth="9.140625" defaultRowHeight="15" x14ac:dyDescent="0.25"/>
  <cols>
    <col min="1" max="1" width="9.140625" style="33"/>
    <col min="2" max="2" width="20" style="33" customWidth="1"/>
    <col min="3" max="11" width="12.7109375" style="33" customWidth="1"/>
    <col min="12" max="16384" width="9.140625" style="33"/>
  </cols>
  <sheetData>
    <row r="1" spans="1:24" ht="18" thickBot="1" x14ac:dyDescent="0.35">
      <c r="A1" s="118" t="s">
        <v>198</v>
      </c>
      <c r="B1" s="119"/>
      <c r="C1" s="119"/>
      <c r="D1" s="120" t="s">
        <v>199</v>
      </c>
      <c r="E1" s="113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8"/>
    </row>
    <row r="2" spans="1:24" ht="18.75" x14ac:dyDescent="0.3">
      <c r="A2" s="60"/>
      <c r="B2" s="68" t="s">
        <v>137</v>
      </c>
      <c r="E2" s="61"/>
      <c r="F2" s="61"/>
      <c r="X2" s="62"/>
    </row>
    <row r="3" spans="1:24" x14ac:dyDescent="0.25">
      <c r="A3" s="60"/>
      <c r="X3" s="62"/>
    </row>
    <row r="4" spans="1:24" ht="15.75" thickBot="1" x14ac:dyDescent="0.3">
      <c r="A4" s="60"/>
      <c r="B4" s="51" t="s">
        <v>3</v>
      </c>
      <c r="C4" s="23" t="str">
        <f>TEXT(DATE(Instructions!$L$3-1,3,31),"mm/dd/yy")&amp;" Plan"</f>
        <v>03/31/26 Plan</v>
      </c>
      <c r="D4" s="24"/>
      <c r="E4" s="24"/>
      <c r="F4" s="24"/>
      <c r="G4" s="24"/>
      <c r="H4" s="24"/>
      <c r="I4" s="24"/>
      <c r="J4" s="25"/>
      <c r="X4" s="62"/>
    </row>
    <row r="5" spans="1:24" x14ac:dyDescent="0.25">
      <c r="A5" s="60"/>
      <c r="B5" s="126" t="str">
        <f>TEXT(DATE(Instructions!$L$3-2,12,31),"mm/dd/yy")&amp;" Plan"</f>
        <v>12/31/25 Plan</v>
      </c>
      <c r="C5" s="37" t="s">
        <v>128</v>
      </c>
      <c r="D5" s="37" t="s">
        <v>129</v>
      </c>
      <c r="E5" s="34" t="s">
        <v>133</v>
      </c>
      <c r="F5" s="37" t="s">
        <v>132</v>
      </c>
      <c r="G5" s="34" t="s">
        <v>131</v>
      </c>
      <c r="H5" s="38" t="s">
        <v>130</v>
      </c>
      <c r="I5" s="38" t="s">
        <v>5</v>
      </c>
      <c r="J5" s="56" t="s">
        <v>136</v>
      </c>
      <c r="K5" s="48" t="str">
        <f>"Total "&amp;RIGHT(Instructions!$L$3,2)-2&amp;" Enr."</f>
        <v>Total 25 Enr.</v>
      </c>
      <c r="M5" s="26" t="s">
        <v>116</v>
      </c>
      <c r="N5" s="4"/>
      <c r="O5" s="4"/>
      <c r="P5" s="4"/>
      <c r="Q5" s="4"/>
      <c r="R5" s="4"/>
      <c r="S5" s="4"/>
      <c r="T5" s="4"/>
      <c r="U5" s="4"/>
      <c r="V5" s="4"/>
      <c r="W5" s="5"/>
      <c r="X5" s="62"/>
    </row>
    <row r="6" spans="1:24" x14ac:dyDescent="0.25">
      <c r="A6" s="60"/>
      <c r="B6" s="34" t="s">
        <v>128</v>
      </c>
      <c r="C6" s="39"/>
      <c r="D6" s="39"/>
      <c r="E6" s="40"/>
      <c r="F6" s="39"/>
      <c r="G6" s="40"/>
      <c r="H6" s="41"/>
      <c r="I6" s="41"/>
      <c r="J6" s="57"/>
      <c r="K6" s="52">
        <f>SUM(C6:J6)</f>
        <v>0</v>
      </c>
      <c r="M6" s="6"/>
      <c r="N6" t="s">
        <v>134</v>
      </c>
      <c r="O6"/>
      <c r="P6"/>
      <c r="Q6"/>
      <c r="R6"/>
      <c r="S6"/>
      <c r="T6"/>
      <c r="U6"/>
      <c r="V6"/>
      <c r="W6" s="7"/>
      <c r="X6" s="62"/>
    </row>
    <row r="7" spans="1:24" x14ac:dyDescent="0.25">
      <c r="A7" s="60"/>
      <c r="B7" s="35" t="s">
        <v>129</v>
      </c>
      <c r="C7" s="42"/>
      <c r="D7" s="42"/>
      <c r="E7" s="43"/>
      <c r="F7" s="42"/>
      <c r="G7" s="43"/>
      <c r="H7" s="44"/>
      <c r="I7" s="44"/>
      <c r="J7" s="49"/>
      <c r="K7" s="52">
        <f t="shared" ref="K7:K12" si="0">SUM(C7:J7)</f>
        <v>0</v>
      </c>
      <c r="M7" s="6"/>
      <c r="N7" s="235" t="str">
        <f>"Rows are a members plan metal level in December "&amp;Instructions!$L$3-2&amp;""</f>
        <v>Rows are a members plan metal level in December 2025</v>
      </c>
      <c r="O7" s="235"/>
      <c r="P7" s="235"/>
      <c r="Q7" s="235"/>
      <c r="R7" s="235"/>
      <c r="S7" s="235"/>
      <c r="T7" s="235"/>
      <c r="U7" s="235"/>
      <c r="V7" s="235"/>
      <c r="W7" s="238"/>
      <c r="X7" s="62"/>
    </row>
    <row r="8" spans="1:24" x14ac:dyDescent="0.25">
      <c r="A8" s="60"/>
      <c r="B8" s="35" t="s">
        <v>133</v>
      </c>
      <c r="C8" s="42"/>
      <c r="D8" s="42"/>
      <c r="E8" s="43"/>
      <c r="F8" s="42"/>
      <c r="G8" s="43"/>
      <c r="H8" s="44"/>
      <c r="I8" s="44"/>
      <c r="J8" s="49"/>
      <c r="K8" s="52">
        <f t="shared" si="0"/>
        <v>0</v>
      </c>
      <c r="M8" s="6"/>
      <c r="N8" s="235" t="str">
        <f>"Columns are a members plan metal level in March "&amp;Instructions!$L$3-1&amp;""</f>
        <v>Columns are a members plan metal level in March 2026</v>
      </c>
      <c r="O8" s="235"/>
      <c r="P8" s="235"/>
      <c r="Q8" s="235"/>
      <c r="R8" s="235"/>
      <c r="S8" s="235"/>
      <c r="T8" s="235"/>
      <c r="U8" s="235"/>
      <c r="V8" s="235"/>
      <c r="W8" s="238"/>
      <c r="X8" s="62"/>
    </row>
    <row r="9" spans="1:24" x14ac:dyDescent="0.25">
      <c r="A9" s="60"/>
      <c r="B9" s="35" t="s">
        <v>132</v>
      </c>
      <c r="C9" s="42"/>
      <c r="D9" s="42"/>
      <c r="E9" s="43"/>
      <c r="F9" s="42"/>
      <c r="G9" s="43"/>
      <c r="H9" s="44"/>
      <c r="I9" s="44"/>
      <c r="J9" s="49"/>
      <c r="K9" s="52">
        <f t="shared" si="0"/>
        <v>0</v>
      </c>
      <c r="M9" s="6"/>
      <c r="N9" s="235" t="s">
        <v>135</v>
      </c>
      <c r="O9" s="235"/>
      <c r="P9" s="235"/>
      <c r="Q9" s="235"/>
      <c r="R9" s="235"/>
      <c r="S9" s="235"/>
      <c r="T9" s="235"/>
      <c r="U9" s="235"/>
      <c r="V9" s="235"/>
      <c r="W9" s="238"/>
      <c r="X9" s="62"/>
    </row>
    <row r="10" spans="1:24" x14ac:dyDescent="0.25">
      <c r="A10" s="60"/>
      <c r="B10" s="35" t="s">
        <v>131</v>
      </c>
      <c r="C10" s="42"/>
      <c r="D10" s="42"/>
      <c r="E10" s="43"/>
      <c r="F10" s="42"/>
      <c r="G10" s="43"/>
      <c r="H10" s="44"/>
      <c r="I10" s="44"/>
      <c r="J10" s="49"/>
      <c r="K10" s="52">
        <f t="shared" si="0"/>
        <v>0</v>
      </c>
      <c r="M10" s="6"/>
      <c r="N10" s="235" t="str">
        <f>"The sum of the rows other than '"&amp;Instructions!$L$3-1&amp;" New Sale' should sum to "&amp;LEFT(B5,8)&amp;" members"</f>
        <v>The sum of the rows other than '2026 New Sale' should sum to 12/31/25 members</v>
      </c>
      <c r="O10" s="235"/>
      <c r="P10" s="235"/>
      <c r="Q10" s="235"/>
      <c r="R10" s="235"/>
      <c r="S10" s="235"/>
      <c r="T10" s="235"/>
      <c r="U10" s="235"/>
      <c r="V10" s="235"/>
      <c r="W10" s="238"/>
      <c r="X10" s="62"/>
    </row>
    <row r="11" spans="1:24" ht="15.75" thickBot="1" x14ac:dyDescent="0.3">
      <c r="A11" s="60"/>
      <c r="B11" s="35" t="s">
        <v>130</v>
      </c>
      <c r="C11" s="42"/>
      <c r="D11" s="42"/>
      <c r="E11" s="43"/>
      <c r="F11" s="42"/>
      <c r="G11" s="43"/>
      <c r="H11" s="44"/>
      <c r="I11" s="44"/>
      <c r="J11" s="49"/>
      <c r="K11" s="52">
        <f t="shared" si="0"/>
        <v>0</v>
      </c>
      <c r="M11" s="8"/>
      <c r="N11" s="239" t="str">
        <f>"The sum of the columns other than 'Carrier Exit' should sum to "&amp;LEFT(C4,8)&amp;" members"</f>
        <v>The sum of the columns other than 'Carrier Exit' should sum to 03/31/26 members</v>
      </c>
      <c r="O11" s="239"/>
      <c r="P11" s="239"/>
      <c r="Q11" s="239"/>
      <c r="R11" s="239"/>
      <c r="S11" s="239"/>
      <c r="T11" s="239"/>
      <c r="U11" s="239"/>
      <c r="V11" s="239"/>
      <c r="W11" s="240"/>
      <c r="X11" s="62"/>
    </row>
    <row r="12" spans="1:24" x14ac:dyDescent="0.25">
      <c r="A12" s="60"/>
      <c r="B12" s="36" t="s">
        <v>5</v>
      </c>
      <c r="C12" s="45"/>
      <c r="D12" s="45"/>
      <c r="E12" s="46"/>
      <c r="F12" s="45"/>
      <c r="G12" s="46"/>
      <c r="H12" s="47"/>
      <c r="I12" s="47"/>
      <c r="J12" s="58"/>
      <c r="K12" s="53">
        <f t="shared" si="0"/>
        <v>0</v>
      </c>
      <c r="X12" s="62"/>
    </row>
    <row r="13" spans="1:24" x14ac:dyDescent="0.25">
      <c r="A13" s="60"/>
      <c r="B13" s="35" t="str">
        <f>Instructions!$L$3-1&amp;" New Sale"</f>
        <v>2026 New Sale</v>
      </c>
      <c r="C13" s="42"/>
      <c r="D13" s="42"/>
      <c r="E13" s="43"/>
      <c r="F13" s="42"/>
      <c r="G13" s="43"/>
      <c r="H13" s="44"/>
      <c r="I13" s="44"/>
      <c r="J13" s="64"/>
      <c r="K13" s="63"/>
      <c r="X13" s="62"/>
    </row>
    <row r="14" spans="1:24" x14ac:dyDescent="0.25">
      <c r="A14" s="60"/>
      <c r="B14" s="50" t="str">
        <f>"Total "&amp;RIGHT(Instructions!$L$3,2)-1&amp;" Enr."</f>
        <v>Total 26 Enr.</v>
      </c>
      <c r="C14" s="54">
        <f>SUM(C6:C13)</f>
        <v>0</v>
      </c>
      <c r="D14" s="54">
        <f t="shared" ref="D14:I14" si="1">SUM(D6:D13)</f>
        <v>0</v>
      </c>
      <c r="E14" s="54">
        <f t="shared" si="1"/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5">
        <f t="shared" si="1"/>
        <v>0</v>
      </c>
      <c r="J14" s="64"/>
      <c r="X14" s="62"/>
    </row>
    <row r="15" spans="1:24" x14ac:dyDescent="0.25">
      <c r="A15" s="60"/>
      <c r="X15" s="62"/>
    </row>
    <row r="16" spans="1:24" x14ac:dyDescent="0.25">
      <c r="A16" s="60"/>
      <c r="D16" s="127" t="str">
        <f>"Total "&amp;LEFT(B5,8)&amp;" Members"</f>
        <v>Total 12/31/25 Members</v>
      </c>
      <c r="G16" s="51" t="str">
        <f>"Total "&amp;LEFT($C$4,8)&amp;" Members"</f>
        <v>Total 03/31/26 Members</v>
      </c>
      <c r="X16" s="62"/>
    </row>
    <row r="17" spans="1:24" x14ac:dyDescent="0.25">
      <c r="A17" s="60"/>
      <c r="D17" s="59">
        <f>SUM(K6:K12)</f>
        <v>0</v>
      </c>
      <c r="G17" s="59">
        <f>SUM(C14:I14)</f>
        <v>0</v>
      </c>
      <c r="X17" s="62"/>
    </row>
    <row r="18" spans="1:24" x14ac:dyDescent="0.25">
      <c r="A18" s="60"/>
      <c r="F18" s="104" t="s">
        <v>173</v>
      </c>
      <c r="G18" s="105">
        <f>G17-'March Enrollment ACA &amp; Pre'!D75</f>
        <v>0</v>
      </c>
      <c r="X18" s="62"/>
    </row>
    <row r="19" spans="1:24" x14ac:dyDescent="0.25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7"/>
    </row>
    <row r="20" spans="1:24" x14ac:dyDescent="0.25">
      <c r="A20" s="37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38"/>
    </row>
    <row r="21" spans="1:24" x14ac:dyDescent="0.25">
      <c r="A21" s="60"/>
      <c r="X21" s="62"/>
    </row>
    <row r="22" spans="1:24" ht="19.5" thickBot="1" x14ac:dyDescent="0.35">
      <c r="A22" s="60"/>
      <c r="B22" s="68" t="s">
        <v>138</v>
      </c>
      <c r="X22" s="62"/>
    </row>
    <row r="23" spans="1:24" x14ac:dyDescent="0.25">
      <c r="A23" s="60"/>
      <c r="B23" s="33" t="s">
        <v>4</v>
      </c>
      <c r="C23" s="34" t="str">
        <f>Instructions!$L$3-1&amp;" RS"</f>
        <v>2026 RS</v>
      </c>
      <c r="D23" s="34" t="str">
        <f>Instructions!$L$3&amp;" RS"</f>
        <v>2027 RS</v>
      </c>
      <c r="F23" s="26" t="s">
        <v>116</v>
      </c>
      <c r="G23" s="4"/>
      <c r="H23" s="4"/>
      <c r="I23" s="4"/>
      <c r="J23" s="4"/>
      <c r="K23" s="4"/>
      <c r="L23" s="4"/>
      <c r="M23" s="4"/>
      <c r="N23" s="4"/>
      <c r="O23" s="4"/>
      <c r="P23" s="5"/>
      <c r="X23" s="62"/>
    </row>
    <row r="24" spans="1:24" x14ac:dyDescent="0.25">
      <c r="A24" s="60"/>
      <c r="B24" s="37" t="s">
        <v>128</v>
      </c>
      <c r="C24" s="69"/>
      <c r="D24" s="70"/>
      <c r="F24" s="6"/>
      <c r="G24" t="s">
        <v>139</v>
      </c>
      <c r="H24"/>
      <c r="I24"/>
      <c r="J24"/>
      <c r="K24"/>
      <c r="L24"/>
      <c r="M24"/>
      <c r="N24"/>
      <c r="O24"/>
      <c r="P24" s="7"/>
      <c r="X24" s="62"/>
    </row>
    <row r="25" spans="1:24" x14ac:dyDescent="0.25">
      <c r="A25" s="60"/>
      <c r="B25" s="60" t="s">
        <v>129</v>
      </c>
      <c r="C25" s="71"/>
      <c r="D25" s="72"/>
      <c r="F25" s="6"/>
      <c r="G25" s="235" t="str">
        <f>"We're looking for projections of full year "&amp;Instructions!$L$3-1&amp;" risk score and expected "&amp;Instructions!$L$3&amp;" risk score by metal level"</f>
        <v>We're looking for projections of full year 2026 risk score and expected 2027 risk score by metal level</v>
      </c>
      <c r="H25"/>
      <c r="I25"/>
      <c r="J25"/>
      <c r="K25"/>
      <c r="L25"/>
      <c r="M25"/>
      <c r="N25"/>
      <c r="O25"/>
      <c r="P25" s="7"/>
      <c r="X25" s="62"/>
    </row>
    <row r="26" spans="1:24" x14ac:dyDescent="0.25">
      <c r="A26" s="60"/>
      <c r="B26" s="60" t="s">
        <v>133</v>
      </c>
      <c r="C26" s="71"/>
      <c r="D26" s="72"/>
      <c r="F26" s="6"/>
      <c r="G26" t="s">
        <v>140</v>
      </c>
      <c r="H26"/>
      <c r="I26"/>
      <c r="J26"/>
      <c r="K26"/>
      <c r="L26"/>
      <c r="M26"/>
      <c r="N26"/>
      <c r="O26"/>
      <c r="P26" s="7"/>
      <c r="X26" s="62"/>
    </row>
    <row r="27" spans="1:24" x14ac:dyDescent="0.25">
      <c r="A27" s="60"/>
      <c r="B27" s="60" t="s">
        <v>132</v>
      </c>
      <c r="C27" s="71"/>
      <c r="D27" s="72"/>
      <c r="F27" s="6"/>
      <c r="G27" s="241"/>
      <c r="H27" s="241"/>
      <c r="I27" s="241"/>
      <c r="J27" s="241"/>
      <c r="K27" s="241"/>
      <c r="L27" s="241"/>
      <c r="M27" s="241"/>
      <c r="N27" s="241"/>
      <c r="O27" s="241"/>
      <c r="P27" s="7"/>
      <c r="X27" s="62"/>
    </row>
    <row r="28" spans="1:24" x14ac:dyDescent="0.25">
      <c r="A28" s="60"/>
      <c r="B28" s="60" t="s">
        <v>131</v>
      </c>
      <c r="C28" s="71"/>
      <c r="D28" s="72"/>
      <c r="F28" s="6"/>
      <c r="G28"/>
      <c r="H28"/>
      <c r="I28"/>
      <c r="J28"/>
      <c r="K28"/>
      <c r="L28"/>
      <c r="M28"/>
      <c r="N28"/>
      <c r="O28"/>
      <c r="P28" s="7"/>
      <c r="X28" s="62"/>
    </row>
    <row r="29" spans="1:24" ht="15.75" thickBot="1" x14ac:dyDescent="0.3">
      <c r="A29" s="60"/>
      <c r="B29" s="60" t="s">
        <v>130</v>
      </c>
      <c r="C29" s="71"/>
      <c r="D29" s="72"/>
      <c r="F29" s="8"/>
      <c r="G29" s="9"/>
      <c r="H29" s="9"/>
      <c r="I29" s="9"/>
      <c r="J29" s="9"/>
      <c r="K29" s="9"/>
      <c r="L29" s="9"/>
      <c r="M29" s="9"/>
      <c r="N29" s="9"/>
      <c r="O29" s="9"/>
      <c r="P29" s="10"/>
      <c r="X29" s="62"/>
    </row>
    <row r="30" spans="1:24" x14ac:dyDescent="0.25">
      <c r="A30" s="60"/>
      <c r="B30" s="65" t="s">
        <v>5</v>
      </c>
      <c r="C30" s="73"/>
      <c r="D30" s="74"/>
      <c r="X30" s="62"/>
    </row>
    <row r="31" spans="1:24" x14ac:dyDescent="0.25">
      <c r="A31" s="60"/>
      <c r="X31" s="62"/>
    </row>
    <row r="32" spans="1:24" x14ac:dyDescent="0.25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</row>
  </sheetData>
  <dataValidations disablePrompts="1" count="1">
    <dataValidation type="list" allowBlank="1" showInputMessage="1" showErrorMessage="1" sqref="D1" xr:uid="{00000000-0002-0000-0400-000000000000}">
      <formula1>"No Choice,Yes Trade Secret,Not Trade Secret"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"/>
  <sheetViews>
    <sheetView showGridLines="0" zoomScaleNormal="100" workbookViewId="0">
      <selection activeCell="H19" sqref="H19"/>
    </sheetView>
  </sheetViews>
  <sheetFormatPr defaultColWidth="9.140625" defaultRowHeight="15" x14ac:dyDescent="0.25"/>
  <cols>
    <col min="1" max="1" width="9.140625" style="33"/>
    <col min="2" max="2" width="20" style="33" customWidth="1"/>
    <col min="3" max="12" width="12.7109375" style="33" customWidth="1"/>
    <col min="13" max="16384" width="9.140625" style="33"/>
  </cols>
  <sheetData>
    <row r="1" spans="1:19" ht="18" thickBot="1" x14ac:dyDescent="0.35">
      <c r="A1" s="118" t="s">
        <v>198</v>
      </c>
      <c r="B1" s="119"/>
      <c r="C1" s="119"/>
      <c r="D1" s="120" t="s">
        <v>199</v>
      </c>
      <c r="E1" s="113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38"/>
    </row>
    <row r="2" spans="1:19" ht="18.75" x14ac:dyDescent="0.3">
      <c r="A2" s="60"/>
      <c r="B2" s="68" t="s">
        <v>182</v>
      </c>
      <c r="S2" s="62"/>
    </row>
    <row r="3" spans="1:19" ht="15" customHeight="1" thickBot="1" x14ac:dyDescent="0.35">
      <c r="A3" s="60"/>
      <c r="B3" s="68"/>
      <c r="S3" s="62"/>
    </row>
    <row r="4" spans="1:19" ht="15" customHeight="1" x14ac:dyDescent="0.25">
      <c r="A4" s="60"/>
      <c r="B4" s="33" t="s">
        <v>0</v>
      </c>
      <c r="C4" s="34" t="s">
        <v>49</v>
      </c>
      <c r="D4" s="34" t="s">
        <v>3</v>
      </c>
      <c r="E4" s="34" t="s">
        <v>183</v>
      </c>
      <c r="G4" s="26" t="s">
        <v>116</v>
      </c>
      <c r="H4" s="4"/>
      <c r="I4" s="4"/>
      <c r="J4" s="4"/>
      <c r="K4" s="4"/>
      <c r="L4" s="4"/>
      <c r="M4" s="4"/>
      <c r="N4" s="4"/>
      <c r="O4" s="4"/>
      <c r="P4" s="4"/>
      <c r="Q4" s="5"/>
      <c r="S4" s="62"/>
    </row>
    <row r="5" spans="1:19" ht="15" customHeight="1" x14ac:dyDescent="0.25">
      <c r="A5" s="60"/>
      <c r="B5" s="37">
        <f t="shared" ref="B5:B6" si="0">B6-1</f>
        <v>2023</v>
      </c>
      <c r="C5" s="142"/>
      <c r="D5" s="17"/>
      <c r="E5" s="150" t="e">
        <f>C5/D5</f>
        <v>#DIV/0!</v>
      </c>
      <c r="G5" s="6"/>
      <c r="H5" t="s">
        <v>205</v>
      </c>
      <c r="I5"/>
      <c r="J5"/>
      <c r="K5"/>
      <c r="L5"/>
      <c r="M5"/>
      <c r="N5"/>
      <c r="O5"/>
      <c r="P5"/>
      <c r="Q5" s="7"/>
      <c r="S5" s="62"/>
    </row>
    <row r="6" spans="1:19" ht="15" customHeight="1" x14ac:dyDescent="0.25">
      <c r="A6" s="60"/>
      <c r="B6" s="60">
        <f t="shared" si="0"/>
        <v>2024</v>
      </c>
      <c r="C6" s="143"/>
      <c r="D6" s="19"/>
      <c r="E6" s="151" t="e">
        <f t="shared" ref="E6:E8" si="1">C6/D6</f>
        <v>#DIV/0!</v>
      </c>
      <c r="G6" s="6"/>
      <c r="H6" t="s">
        <v>180</v>
      </c>
      <c r="I6"/>
      <c r="J6"/>
      <c r="K6"/>
      <c r="L6"/>
      <c r="M6"/>
      <c r="N6"/>
      <c r="O6"/>
      <c r="P6"/>
      <c r="Q6" s="7"/>
      <c r="S6" s="62"/>
    </row>
    <row r="7" spans="1:19" ht="15" customHeight="1" x14ac:dyDescent="0.25">
      <c r="A7" s="60"/>
      <c r="B7" s="60">
        <f>B8-1</f>
        <v>2025</v>
      </c>
      <c r="C7" s="143"/>
      <c r="D7" s="19"/>
      <c r="E7" s="151" t="e">
        <f t="shared" si="1"/>
        <v>#DIV/0!</v>
      </c>
      <c r="G7" s="6"/>
      <c r="H7" t="s">
        <v>181</v>
      </c>
      <c r="I7"/>
      <c r="J7"/>
      <c r="K7"/>
      <c r="L7"/>
      <c r="M7"/>
      <c r="N7"/>
      <c r="O7"/>
      <c r="P7"/>
      <c r="Q7" s="7"/>
      <c r="S7" s="62"/>
    </row>
    <row r="8" spans="1:19" ht="15" customHeight="1" x14ac:dyDescent="0.25">
      <c r="A8" s="60"/>
      <c r="B8" s="65">
        <f>Instructions!$L$3-1</f>
        <v>2026</v>
      </c>
      <c r="C8" s="144"/>
      <c r="D8" s="21"/>
      <c r="E8" s="152" t="e">
        <f t="shared" si="1"/>
        <v>#DIV/0!</v>
      </c>
      <c r="G8" s="6"/>
      <c r="H8" t="str">
        <f>"For "&amp;$B$8&amp;" CSR, we'd like the 1st quarter's worth of CSR, to align with the database being through "&amp;$B$8&amp;"03"</f>
        <v>For 2026 CSR, we'd like the 1st quarter's worth of CSR, to align with the database being through 202603</v>
      </c>
      <c r="I8"/>
      <c r="J8"/>
      <c r="K8"/>
      <c r="L8"/>
      <c r="M8"/>
      <c r="N8"/>
      <c r="O8"/>
      <c r="P8"/>
      <c r="Q8" s="7"/>
      <c r="S8" s="62"/>
    </row>
    <row r="9" spans="1:19" ht="15.75" thickBot="1" x14ac:dyDescent="0.3">
      <c r="A9" s="60"/>
      <c r="G9" s="8"/>
      <c r="H9" s="9" t="s">
        <v>184</v>
      </c>
      <c r="I9" s="9"/>
      <c r="J9" s="9"/>
      <c r="K9" s="9"/>
      <c r="L9" s="9"/>
      <c r="M9" s="9"/>
      <c r="N9" s="9"/>
      <c r="O9" s="9"/>
      <c r="P9" s="9"/>
      <c r="Q9" s="10"/>
      <c r="S9" s="62"/>
    </row>
    <row r="10" spans="1:19" x14ac:dyDescent="0.25">
      <c r="A10" s="60"/>
      <c r="B10" s="104" t="s">
        <v>154</v>
      </c>
      <c r="C10" s="105"/>
      <c r="D10" s="105">
        <f>SUM(D5:D8)-SUM(Database!I:I)</f>
        <v>0</v>
      </c>
      <c r="E10" s="105" t="e">
        <f>SUMPRODUCT(D5:D8,E5:E8)-SUM(C5:C8)</f>
        <v>#DIV/0!</v>
      </c>
      <c r="S10" s="62"/>
    </row>
    <row r="11" spans="1:19" x14ac:dyDescent="0.25">
      <c r="A11" s="60"/>
      <c r="S11" s="62"/>
    </row>
    <row r="12" spans="1:19" x14ac:dyDescent="0.25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7"/>
    </row>
    <row r="17" spans="2:2" x14ac:dyDescent="0.25">
      <c r="B17" s="125"/>
    </row>
  </sheetData>
  <dataValidations count="1">
    <dataValidation type="list" allowBlank="1" showInputMessage="1" showErrorMessage="1" sqref="D1" xr:uid="{00000000-0002-0000-05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6"/>
  <sheetViews>
    <sheetView showGridLines="0" zoomScaleNormal="100" workbookViewId="0">
      <selection activeCell="G9" sqref="G9"/>
    </sheetView>
  </sheetViews>
  <sheetFormatPr defaultColWidth="9.140625" defaultRowHeight="15" x14ac:dyDescent="0.25"/>
  <cols>
    <col min="1" max="1" width="9.140625" style="33"/>
    <col min="2" max="2" width="20" style="33" customWidth="1"/>
    <col min="3" max="12" width="12.7109375" style="33" customWidth="1"/>
    <col min="13" max="16" width="9.140625" style="33"/>
    <col min="17" max="17" width="10.28515625" style="33" customWidth="1"/>
    <col min="18" max="16384" width="9.140625" style="33"/>
  </cols>
  <sheetData>
    <row r="1" spans="1:19" ht="18" thickBot="1" x14ac:dyDescent="0.35">
      <c r="A1" s="118" t="s">
        <v>198</v>
      </c>
      <c r="B1" s="119"/>
      <c r="C1" s="119"/>
      <c r="D1" s="120" t="s">
        <v>199</v>
      </c>
      <c r="E1" s="113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38"/>
    </row>
    <row r="2" spans="1:19" ht="18.75" x14ac:dyDescent="0.3">
      <c r="A2" s="60"/>
      <c r="B2" s="68" t="s">
        <v>185</v>
      </c>
      <c r="S2" s="62"/>
    </row>
    <row r="3" spans="1:19" ht="15" customHeight="1" thickBot="1" x14ac:dyDescent="0.35">
      <c r="A3" s="60"/>
      <c r="B3" s="68"/>
      <c r="S3" s="62"/>
    </row>
    <row r="4" spans="1:19" ht="15" customHeight="1" x14ac:dyDescent="0.25">
      <c r="A4" s="60"/>
      <c r="B4" s="33" t="s">
        <v>0</v>
      </c>
      <c r="C4" s="34">
        <f>D4-1</f>
        <v>2025</v>
      </c>
      <c r="D4" s="34">
        <f>E4-1</f>
        <v>2026</v>
      </c>
      <c r="E4" s="34">
        <f>Instructions!$L$3</f>
        <v>2027</v>
      </c>
      <c r="G4" s="26" t="s">
        <v>116</v>
      </c>
      <c r="H4" s="4"/>
      <c r="I4" s="4"/>
      <c r="J4" s="4"/>
      <c r="K4" s="4"/>
      <c r="L4" s="4"/>
      <c r="M4" s="4"/>
      <c r="N4" s="4"/>
      <c r="O4" s="4"/>
      <c r="P4" s="4"/>
      <c r="Q4" s="5"/>
      <c r="S4" s="62"/>
    </row>
    <row r="5" spans="1:19" ht="15" customHeight="1" x14ac:dyDescent="0.25">
      <c r="A5" s="60"/>
      <c r="B5" s="37" t="s">
        <v>192</v>
      </c>
      <c r="C5" s="142"/>
      <c r="D5" s="142"/>
      <c r="E5" s="142"/>
      <c r="G5" s="6"/>
      <c r="H5" t="s">
        <v>187</v>
      </c>
      <c r="I5"/>
      <c r="J5"/>
      <c r="K5"/>
      <c r="L5"/>
      <c r="M5"/>
      <c r="N5"/>
      <c r="O5"/>
      <c r="P5"/>
      <c r="Q5" s="7"/>
      <c r="S5" s="62"/>
    </row>
    <row r="6" spans="1:19" ht="15" customHeight="1" x14ac:dyDescent="0.25">
      <c r="A6" s="60"/>
      <c r="B6" s="60" t="s">
        <v>191</v>
      </c>
      <c r="C6" s="143"/>
      <c r="D6" s="143"/>
      <c r="E6" s="143"/>
      <c r="G6" s="6"/>
      <c r="H6" t="s">
        <v>188</v>
      </c>
      <c r="I6"/>
      <c r="J6"/>
      <c r="K6"/>
      <c r="L6"/>
      <c r="M6"/>
      <c r="N6"/>
      <c r="O6"/>
      <c r="P6"/>
      <c r="Q6" s="7"/>
      <c r="S6" s="62"/>
    </row>
    <row r="7" spans="1:19" ht="15" customHeight="1" x14ac:dyDescent="0.25">
      <c r="A7" s="60"/>
      <c r="B7" s="104" t="s">
        <v>49</v>
      </c>
      <c r="C7" s="149">
        <f>SUM(C5:C6)</f>
        <v>0</v>
      </c>
      <c r="D7" s="149">
        <f t="shared" ref="D7:E7" si="0">SUM(D5:D6)</f>
        <v>0</v>
      </c>
      <c r="E7" s="149">
        <f t="shared" si="0"/>
        <v>0</v>
      </c>
      <c r="G7" s="6"/>
      <c r="H7" s="245" t="s">
        <v>201</v>
      </c>
      <c r="I7" s="241"/>
      <c r="J7" s="241"/>
      <c r="K7" s="241"/>
      <c r="L7" s="241"/>
      <c r="M7" s="241"/>
      <c r="N7" s="241"/>
      <c r="O7" s="241"/>
      <c r="P7" s="241"/>
      <c r="Q7" s="7"/>
      <c r="S7" s="62"/>
    </row>
    <row r="8" spans="1:19" ht="15" customHeight="1" x14ac:dyDescent="0.25">
      <c r="A8" s="60"/>
      <c r="G8" s="6"/>
      <c r="H8"/>
      <c r="I8" t="s">
        <v>193</v>
      </c>
      <c r="J8"/>
      <c r="K8"/>
      <c r="L8"/>
      <c r="M8"/>
      <c r="N8"/>
      <c r="O8"/>
      <c r="P8"/>
      <c r="Q8" s="7"/>
      <c r="S8" s="62"/>
    </row>
    <row r="9" spans="1:19" x14ac:dyDescent="0.25">
      <c r="A9" s="60"/>
      <c r="G9" s="6"/>
      <c r="H9"/>
      <c r="I9" t="s">
        <v>186</v>
      </c>
      <c r="J9"/>
      <c r="K9"/>
      <c r="L9"/>
      <c r="M9"/>
      <c r="N9"/>
      <c r="O9"/>
      <c r="P9"/>
      <c r="Q9" s="7"/>
      <c r="S9" s="62"/>
    </row>
    <row r="10" spans="1:19" x14ac:dyDescent="0.25">
      <c r="A10" s="60"/>
      <c r="G10" s="6"/>
      <c r="H10" t="s">
        <v>190</v>
      </c>
      <c r="I10"/>
      <c r="J10"/>
      <c r="K10"/>
      <c r="L10"/>
      <c r="M10"/>
      <c r="N10"/>
      <c r="O10"/>
      <c r="P10"/>
      <c r="Q10" s="7"/>
      <c r="S10" s="62"/>
    </row>
    <row r="11" spans="1:19" x14ac:dyDescent="0.25">
      <c r="A11" s="60"/>
      <c r="G11" s="6"/>
      <c r="H11" t="s">
        <v>206</v>
      </c>
      <c r="I11"/>
      <c r="J11"/>
      <c r="K11"/>
      <c r="L11"/>
      <c r="M11"/>
      <c r="N11"/>
      <c r="O11"/>
      <c r="P11"/>
      <c r="Q11" s="7"/>
      <c r="S11" s="62"/>
    </row>
    <row r="12" spans="1:19" ht="15.75" thickBot="1" x14ac:dyDescent="0.3">
      <c r="A12" s="60"/>
      <c r="G12" s="8"/>
      <c r="H12" s="9"/>
      <c r="I12" s="9"/>
      <c r="J12" s="9"/>
      <c r="K12" s="9"/>
      <c r="L12" s="9"/>
      <c r="M12" s="9"/>
      <c r="N12" s="9"/>
      <c r="O12" s="9"/>
      <c r="P12" s="9"/>
      <c r="Q12" s="10"/>
      <c r="S12" s="62"/>
    </row>
    <row r="13" spans="1:19" x14ac:dyDescent="0.25">
      <c r="A13" s="60"/>
      <c r="B13" s="232"/>
      <c r="C13" s="232"/>
      <c r="D13" s="232"/>
      <c r="E13" s="232"/>
      <c r="F13" s="232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32"/>
      <c r="S13" s="62"/>
    </row>
    <row r="14" spans="1:19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</row>
    <row r="15" spans="1:19" x14ac:dyDescent="0.25">
      <c r="A15" s="60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S15" s="62"/>
    </row>
    <row r="16" spans="1:19" ht="19.5" thickBot="1" x14ac:dyDescent="0.35">
      <c r="A16" s="60"/>
      <c r="B16" s="68" t="s">
        <v>232</v>
      </c>
      <c r="S16" s="62"/>
    </row>
    <row r="17" spans="1:19" ht="18.75" x14ac:dyDescent="0.3">
      <c r="A17" s="60"/>
      <c r="B17" s="68"/>
      <c r="G17" s="26" t="s">
        <v>116</v>
      </c>
      <c r="H17" s="4"/>
      <c r="I17" s="4"/>
      <c r="J17" s="4"/>
      <c r="K17" s="4"/>
      <c r="L17" s="4"/>
      <c r="M17" s="4"/>
      <c r="N17" s="4"/>
      <c r="O17" s="4"/>
      <c r="P17" s="4"/>
      <c r="Q17" s="5"/>
      <c r="S17" s="62"/>
    </row>
    <row r="18" spans="1:19" x14ac:dyDescent="0.25">
      <c r="A18" s="60"/>
      <c r="B18" s="33" t="s">
        <v>0</v>
      </c>
      <c r="C18" s="34">
        <f>D18-1</f>
        <v>2025</v>
      </c>
      <c r="D18" s="34">
        <f>E18-1</f>
        <v>2026</v>
      </c>
      <c r="E18" s="34">
        <f>Instructions!$L$3</f>
        <v>2027</v>
      </c>
      <c r="G18" s="6"/>
      <c r="H18" t="s">
        <v>233</v>
      </c>
      <c r="I18"/>
      <c r="J18"/>
      <c r="K18"/>
      <c r="L18"/>
      <c r="M18"/>
      <c r="N18"/>
      <c r="O18"/>
      <c r="P18"/>
      <c r="Q18" s="7"/>
      <c r="S18" s="62"/>
    </row>
    <row r="19" spans="1:19" x14ac:dyDescent="0.25">
      <c r="A19" s="60"/>
      <c r="B19" s="104" t="s">
        <v>235</v>
      </c>
      <c r="C19" s="196"/>
      <c r="D19" s="196"/>
      <c r="E19" s="196"/>
      <c r="G19" s="6"/>
      <c r="H19" t="s">
        <v>234</v>
      </c>
      <c r="I19"/>
      <c r="J19"/>
      <c r="K19"/>
      <c r="L19"/>
      <c r="M19"/>
      <c r="N19"/>
      <c r="O19"/>
      <c r="P19"/>
      <c r="Q19" s="7"/>
      <c r="S19" s="62"/>
    </row>
    <row r="20" spans="1:19" x14ac:dyDescent="0.25">
      <c r="A20" s="60"/>
      <c r="G20" s="6"/>
      <c r="H20" s="241"/>
      <c r="I20" s="241"/>
      <c r="J20" s="241"/>
      <c r="K20" s="241"/>
      <c r="L20" s="241"/>
      <c r="M20" s="241"/>
      <c r="N20" s="241"/>
      <c r="O20" s="241"/>
      <c r="P20" s="217"/>
      <c r="Q20" s="7"/>
      <c r="S20" s="62"/>
    </row>
    <row r="21" spans="1:19" x14ac:dyDescent="0.25">
      <c r="A21" s="60"/>
      <c r="G21" s="6"/>
      <c r="H21"/>
      <c r="I21"/>
      <c r="J21"/>
      <c r="K21"/>
      <c r="L21"/>
      <c r="M21"/>
      <c r="N21"/>
      <c r="O21"/>
      <c r="P21"/>
      <c r="Q21" s="7"/>
      <c r="S21" s="62"/>
    </row>
    <row r="22" spans="1:19" ht="15.75" thickBot="1" x14ac:dyDescent="0.3">
      <c r="A22" s="60"/>
      <c r="G22" s="8"/>
      <c r="H22" s="9"/>
      <c r="I22" s="9"/>
      <c r="J22" s="9"/>
      <c r="K22" s="9"/>
      <c r="L22" s="9"/>
      <c r="M22" s="9"/>
      <c r="N22" s="9"/>
      <c r="O22" s="9"/>
      <c r="P22" s="9"/>
      <c r="Q22" s="10"/>
      <c r="S22" s="62"/>
    </row>
    <row r="23" spans="1:19" x14ac:dyDescent="0.25">
      <c r="A23" s="60"/>
      <c r="S23" s="62"/>
    </row>
    <row r="24" spans="1:19" x14ac:dyDescent="0.25">
      <c r="A24" s="60"/>
      <c r="S24" s="62"/>
    </row>
    <row r="25" spans="1:19" x14ac:dyDescent="0.25">
      <c r="A25" s="60"/>
      <c r="B25" s="232"/>
      <c r="C25" s="232"/>
      <c r="D25" s="232"/>
      <c r="E25" s="232"/>
      <c r="F25" s="232"/>
      <c r="R25" s="232"/>
      <c r="S25" s="62"/>
    </row>
    <row r="26" spans="1:19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/>
    </row>
  </sheetData>
  <dataValidations count="1">
    <dataValidation type="list" allowBlank="1" showInputMessage="1" showErrorMessage="1" sqref="D1" xr:uid="{00000000-0002-0000-06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BD96-1AB4-4B5F-B737-E6A6335D8122}">
  <dimension ref="A1:CD317"/>
  <sheetViews>
    <sheetView showGridLines="0" zoomScaleNormal="100" workbookViewId="0">
      <pane xSplit="3" ySplit="7" topLeftCell="D8" activePane="bottomRight" state="frozen"/>
      <selection activeCell="F27" sqref="F27"/>
      <selection pane="topRight" activeCell="F27" sqref="F27"/>
      <selection pane="bottomLeft" activeCell="F27" sqref="F27"/>
      <selection pane="bottomRight" activeCell="BZ25" sqref="BZ25"/>
    </sheetView>
  </sheetViews>
  <sheetFormatPr defaultRowHeight="15" x14ac:dyDescent="0.25"/>
  <cols>
    <col min="1" max="2" width="4.7109375" customWidth="1"/>
    <col min="3" max="3" width="18.7109375" customWidth="1"/>
    <col min="4" max="71" width="10.7109375" customWidth="1"/>
    <col min="72" max="72" width="12" customWidth="1"/>
    <col min="74" max="74" width="4.7109375" customWidth="1"/>
    <col min="75" max="75" width="30.7109375" customWidth="1"/>
    <col min="76" max="82" width="10.7109375" customWidth="1"/>
  </cols>
  <sheetData>
    <row r="1" spans="1:82" ht="18" thickBot="1" x14ac:dyDescent="0.35">
      <c r="A1" s="118" t="s">
        <v>198</v>
      </c>
      <c r="B1" s="119"/>
      <c r="C1" s="119"/>
      <c r="D1" s="120" t="s">
        <v>199</v>
      </c>
      <c r="E1" s="113"/>
    </row>
    <row r="2" spans="1:82" ht="18.75" x14ac:dyDescent="0.3">
      <c r="C2" s="68" t="s">
        <v>208</v>
      </c>
      <c r="D2" s="68"/>
    </row>
    <row r="3" spans="1:82" x14ac:dyDescent="0.25">
      <c r="C3" s="197" t="s">
        <v>237</v>
      </c>
    </row>
    <row r="5" spans="1:82" x14ac:dyDescent="0.25">
      <c r="C5" s="154" t="str">
        <f>Instructions!$L$3&amp;" Projected Member Months"</f>
        <v>2027 Projected Member Months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6"/>
    </row>
    <row r="6" spans="1:82" ht="15.75" thickBot="1" x14ac:dyDescent="0.3">
      <c r="C6" s="246" t="s">
        <v>2</v>
      </c>
      <c r="D6" s="154" t="s">
        <v>6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6"/>
    </row>
    <row r="7" spans="1:82" x14ac:dyDescent="0.25">
      <c r="C7" s="247"/>
      <c r="D7" s="153" t="s">
        <v>50</v>
      </c>
      <c r="E7" s="153" t="s">
        <v>51</v>
      </c>
      <c r="F7" s="153" t="s">
        <v>52</v>
      </c>
      <c r="G7" s="153" t="s">
        <v>53</v>
      </c>
      <c r="H7" s="153" t="s">
        <v>54</v>
      </c>
      <c r="I7" s="153" t="s">
        <v>55</v>
      </c>
      <c r="J7" s="153" t="s">
        <v>56</v>
      </c>
      <c r="K7" s="153" t="s">
        <v>57</v>
      </c>
      <c r="L7" s="153" t="s">
        <v>58</v>
      </c>
      <c r="M7" s="153" t="s">
        <v>41</v>
      </c>
      <c r="N7" s="153" t="s">
        <v>59</v>
      </c>
      <c r="O7" s="153" t="s">
        <v>60</v>
      </c>
      <c r="P7" s="153" t="s">
        <v>61</v>
      </c>
      <c r="Q7" s="153" t="s">
        <v>62</v>
      </c>
      <c r="R7" s="153" t="s">
        <v>63</v>
      </c>
      <c r="S7" s="153" t="s">
        <v>64</v>
      </c>
      <c r="T7" s="153" t="s">
        <v>65</v>
      </c>
      <c r="U7" s="153" t="s">
        <v>66</v>
      </c>
      <c r="V7" s="153" t="s">
        <v>67</v>
      </c>
      <c r="W7" s="153" t="s">
        <v>68</v>
      </c>
      <c r="X7" s="153" t="s">
        <v>69</v>
      </c>
      <c r="Y7" s="153" t="s">
        <v>70</v>
      </c>
      <c r="Z7" s="153" t="s">
        <v>71</v>
      </c>
      <c r="AA7" s="153" t="s">
        <v>72</v>
      </c>
      <c r="AB7" s="153" t="s">
        <v>73</v>
      </c>
      <c r="AC7" s="153" t="s">
        <v>74</v>
      </c>
      <c r="AD7" s="153" t="s">
        <v>75</v>
      </c>
      <c r="AE7" s="153" t="s">
        <v>76</v>
      </c>
      <c r="AF7" s="153" t="s">
        <v>77</v>
      </c>
      <c r="AG7" s="153" t="s">
        <v>78</v>
      </c>
      <c r="AH7" s="153" t="s">
        <v>79</v>
      </c>
      <c r="AI7" s="153" t="s">
        <v>80</v>
      </c>
      <c r="AJ7" s="153" t="s">
        <v>81</v>
      </c>
      <c r="AK7" s="153" t="s">
        <v>82</v>
      </c>
      <c r="AL7" s="153" t="s">
        <v>83</v>
      </c>
      <c r="AM7" s="153" t="s">
        <v>84</v>
      </c>
      <c r="AN7" s="153" t="s">
        <v>85</v>
      </c>
      <c r="AO7" s="153" t="s">
        <v>86</v>
      </c>
      <c r="AP7" s="153" t="s">
        <v>87</v>
      </c>
      <c r="AQ7" s="153" t="s">
        <v>88</v>
      </c>
      <c r="AR7" s="153" t="s">
        <v>89</v>
      </c>
      <c r="AS7" s="153" t="s">
        <v>90</v>
      </c>
      <c r="AT7" s="153" t="s">
        <v>91</v>
      </c>
      <c r="AU7" s="153" t="s">
        <v>92</v>
      </c>
      <c r="AV7" s="153" t="s">
        <v>93</v>
      </c>
      <c r="AW7" s="153" t="s">
        <v>94</v>
      </c>
      <c r="AX7" s="153" t="s">
        <v>95</v>
      </c>
      <c r="AY7" s="153" t="s">
        <v>96</v>
      </c>
      <c r="AZ7" s="153" t="s">
        <v>97</v>
      </c>
      <c r="BA7" s="153" t="s">
        <v>8</v>
      </c>
      <c r="BB7" s="153" t="s">
        <v>98</v>
      </c>
      <c r="BC7" s="153" t="s">
        <v>99</v>
      </c>
      <c r="BD7" s="153" t="s">
        <v>100</v>
      </c>
      <c r="BE7" s="153" t="s">
        <v>101</v>
      </c>
      <c r="BF7" s="153" t="s">
        <v>102</v>
      </c>
      <c r="BG7" s="153" t="s">
        <v>103</v>
      </c>
      <c r="BH7" s="153" t="s">
        <v>104</v>
      </c>
      <c r="BI7" s="153" t="s">
        <v>105</v>
      </c>
      <c r="BJ7" s="153" t="s">
        <v>106</v>
      </c>
      <c r="BK7" s="153" t="s">
        <v>107</v>
      </c>
      <c r="BL7" s="153" t="s">
        <v>108</v>
      </c>
      <c r="BM7" s="153" t="s">
        <v>109</v>
      </c>
      <c r="BN7" s="153" t="s">
        <v>110</v>
      </c>
      <c r="BO7" s="153" t="s">
        <v>111</v>
      </c>
      <c r="BP7" s="153" t="s">
        <v>112</v>
      </c>
      <c r="BQ7" s="153" t="s">
        <v>113</v>
      </c>
      <c r="BR7" s="153" t="s">
        <v>114</v>
      </c>
      <c r="BS7" s="153" t="s">
        <v>115</v>
      </c>
      <c r="BT7" s="14" t="s">
        <v>49</v>
      </c>
      <c r="BV7" s="26" t="s">
        <v>116</v>
      </c>
      <c r="BW7" s="4"/>
      <c r="BX7" s="4"/>
      <c r="BY7" s="4"/>
      <c r="BZ7" s="4"/>
      <c r="CA7" s="4"/>
      <c r="CB7" s="4"/>
      <c r="CC7" s="4"/>
      <c r="CD7" s="5"/>
    </row>
    <row r="8" spans="1:82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57">
        <f>SUM(D8:BS8)</f>
        <v>0</v>
      </c>
      <c r="BV8" s="6"/>
      <c r="BW8" t="s">
        <v>214</v>
      </c>
      <c r="CD8" s="7"/>
    </row>
    <row r="9" spans="1:82" x14ac:dyDescent="0.2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58">
        <f t="shared" ref="BT9:BT72" si="0">SUM(D9:BS9)</f>
        <v>0</v>
      </c>
      <c r="BV9" s="6"/>
      <c r="BW9" t="str">
        <f>"Please enter projected member months by County &amp; Plan ID for "&amp;Instructions!$L$3&amp;" Plan Year."</f>
        <v>Please enter projected member months by County &amp; Plan ID for 2027 Plan Year.</v>
      </c>
      <c r="CD9" s="7"/>
    </row>
    <row r="10" spans="1:82" x14ac:dyDescent="0.25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58">
        <f t="shared" si="0"/>
        <v>0</v>
      </c>
      <c r="BV10" s="6"/>
      <c r="BW10" s="245" t="s">
        <v>215</v>
      </c>
      <c r="BX10" s="241"/>
      <c r="BY10" s="241"/>
      <c r="BZ10" s="241"/>
      <c r="CA10" s="241"/>
      <c r="CB10" s="241"/>
      <c r="CC10" s="241"/>
      <c r="CD10" s="7"/>
    </row>
    <row r="11" spans="1:82" x14ac:dyDescent="0.2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58">
        <f t="shared" si="0"/>
        <v>0</v>
      </c>
      <c r="BV11" s="6"/>
      <c r="BW11" t="s">
        <v>216</v>
      </c>
      <c r="CD11" s="7"/>
    </row>
    <row r="12" spans="1:82" x14ac:dyDescent="0.2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58">
        <f t="shared" si="0"/>
        <v>0</v>
      </c>
      <c r="BV12" s="6"/>
      <c r="BW12" t="s">
        <v>236</v>
      </c>
      <c r="CD12" s="7"/>
    </row>
    <row r="13" spans="1:82" x14ac:dyDescent="0.2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58">
        <f t="shared" si="0"/>
        <v>0</v>
      </c>
      <c r="BV13" s="6"/>
      <c r="BW13" t="s">
        <v>238</v>
      </c>
      <c r="CD13" s="7"/>
    </row>
    <row r="14" spans="1:82" ht="15.75" thickBot="1" x14ac:dyDescent="0.3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58">
        <f t="shared" si="0"/>
        <v>0</v>
      </c>
      <c r="BV14" s="8"/>
      <c r="BW14" s="9"/>
      <c r="BX14" s="9"/>
      <c r="BY14" s="9"/>
      <c r="BZ14" s="9"/>
      <c r="CA14" s="9"/>
      <c r="CB14" s="9"/>
      <c r="CC14" s="9"/>
      <c r="CD14" s="10"/>
    </row>
    <row r="15" spans="1:82" x14ac:dyDescent="0.2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58">
        <f t="shared" si="0"/>
        <v>0</v>
      </c>
    </row>
    <row r="16" spans="1:82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58">
        <f t="shared" si="0"/>
        <v>0</v>
      </c>
      <c r="BW16" s="104" t="s">
        <v>168</v>
      </c>
      <c r="BX16" s="96">
        <f>'Quarterly Experience Exhibit'!$D$26-'Projected Membership'!$BT$317</f>
        <v>0</v>
      </c>
    </row>
    <row r="17" spans="3:72" x14ac:dyDescent="0.25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58">
        <f t="shared" si="0"/>
        <v>0</v>
      </c>
    </row>
    <row r="18" spans="3:72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58">
        <f t="shared" si="0"/>
        <v>0</v>
      </c>
    </row>
    <row r="19" spans="3:72" x14ac:dyDescent="0.25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58">
        <f t="shared" si="0"/>
        <v>0</v>
      </c>
    </row>
    <row r="20" spans="3:72" x14ac:dyDescent="0.25"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58">
        <f t="shared" si="0"/>
        <v>0</v>
      </c>
    </row>
    <row r="21" spans="3:72" x14ac:dyDescent="0.25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58">
        <f t="shared" si="0"/>
        <v>0</v>
      </c>
    </row>
    <row r="22" spans="3:72" x14ac:dyDescent="0.25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58">
        <f t="shared" si="0"/>
        <v>0</v>
      </c>
    </row>
    <row r="23" spans="3:72" x14ac:dyDescent="0.25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58">
        <f t="shared" si="0"/>
        <v>0</v>
      </c>
    </row>
    <row r="24" spans="3:72" x14ac:dyDescent="0.25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58">
        <f t="shared" si="0"/>
        <v>0</v>
      </c>
    </row>
    <row r="25" spans="3:72" x14ac:dyDescent="0.25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58">
        <f t="shared" si="0"/>
        <v>0</v>
      </c>
    </row>
    <row r="26" spans="3:72" x14ac:dyDescent="0.25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58">
        <f t="shared" si="0"/>
        <v>0</v>
      </c>
    </row>
    <row r="27" spans="3:72" x14ac:dyDescent="0.2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58">
        <f t="shared" si="0"/>
        <v>0</v>
      </c>
    </row>
    <row r="28" spans="3:72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58">
        <f t="shared" si="0"/>
        <v>0</v>
      </c>
    </row>
    <row r="29" spans="3:72" x14ac:dyDescent="0.25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58">
        <f t="shared" si="0"/>
        <v>0</v>
      </c>
    </row>
    <row r="30" spans="3:72" x14ac:dyDescent="0.25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58">
        <f t="shared" si="0"/>
        <v>0</v>
      </c>
    </row>
    <row r="31" spans="3:72" x14ac:dyDescent="0.25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58">
        <f t="shared" si="0"/>
        <v>0</v>
      </c>
    </row>
    <row r="32" spans="3:72" x14ac:dyDescent="0.25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58">
        <f t="shared" si="0"/>
        <v>0</v>
      </c>
    </row>
    <row r="33" spans="3:72" x14ac:dyDescent="0.2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58">
        <f t="shared" si="0"/>
        <v>0</v>
      </c>
    </row>
    <row r="34" spans="3:72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58">
        <f t="shared" si="0"/>
        <v>0</v>
      </c>
    </row>
    <row r="35" spans="3:72" x14ac:dyDescent="0.25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58">
        <f t="shared" si="0"/>
        <v>0</v>
      </c>
    </row>
    <row r="36" spans="3:72" x14ac:dyDescent="0.25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58">
        <f t="shared" si="0"/>
        <v>0</v>
      </c>
    </row>
    <row r="37" spans="3:72" x14ac:dyDescent="0.2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58">
        <f t="shared" si="0"/>
        <v>0</v>
      </c>
    </row>
    <row r="38" spans="3:72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58">
        <f t="shared" si="0"/>
        <v>0</v>
      </c>
    </row>
    <row r="39" spans="3:72" x14ac:dyDescent="0.25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58">
        <f t="shared" si="0"/>
        <v>0</v>
      </c>
    </row>
    <row r="40" spans="3:72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58">
        <f t="shared" si="0"/>
        <v>0</v>
      </c>
    </row>
    <row r="41" spans="3:72" x14ac:dyDescent="0.2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58">
        <f t="shared" si="0"/>
        <v>0</v>
      </c>
    </row>
    <row r="42" spans="3:72" x14ac:dyDescent="0.2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58">
        <f t="shared" si="0"/>
        <v>0</v>
      </c>
    </row>
    <row r="43" spans="3:72" x14ac:dyDescent="0.2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58">
        <f t="shared" si="0"/>
        <v>0</v>
      </c>
    </row>
    <row r="44" spans="3:72" x14ac:dyDescent="0.2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58">
        <f t="shared" si="0"/>
        <v>0</v>
      </c>
    </row>
    <row r="45" spans="3:72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58">
        <f t="shared" si="0"/>
        <v>0</v>
      </c>
    </row>
    <row r="46" spans="3:72" x14ac:dyDescent="0.2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58">
        <f t="shared" si="0"/>
        <v>0</v>
      </c>
    </row>
    <row r="47" spans="3:72" x14ac:dyDescent="0.2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58">
        <f t="shared" si="0"/>
        <v>0</v>
      </c>
    </row>
    <row r="48" spans="3:72" x14ac:dyDescent="0.25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58">
        <f t="shared" si="0"/>
        <v>0</v>
      </c>
    </row>
    <row r="49" spans="3:72" x14ac:dyDescent="0.25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58">
        <f t="shared" si="0"/>
        <v>0</v>
      </c>
    </row>
    <row r="50" spans="3:72" x14ac:dyDescent="0.2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58">
        <f t="shared" si="0"/>
        <v>0</v>
      </c>
    </row>
    <row r="51" spans="3:72" x14ac:dyDescent="0.2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58">
        <f t="shared" si="0"/>
        <v>0</v>
      </c>
    </row>
    <row r="52" spans="3:72" x14ac:dyDescent="0.2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58">
        <f t="shared" si="0"/>
        <v>0</v>
      </c>
    </row>
    <row r="53" spans="3:72" x14ac:dyDescent="0.25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58">
        <f t="shared" si="0"/>
        <v>0</v>
      </c>
    </row>
    <row r="54" spans="3:72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58">
        <f t="shared" si="0"/>
        <v>0</v>
      </c>
    </row>
    <row r="55" spans="3:72" x14ac:dyDescent="0.25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58">
        <f t="shared" si="0"/>
        <v>0</v>
      </c>
    </row>
    <row r="56" spans="3:72" x14ac:dyDescent="0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58">
        <f t="shared" si="0"/>
        <v>0</v>
      </c>
    </row>
    <row r="57" spans="3:72" x14ac:dyDescent="0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58">
        <f t="shared" si="0"/>
        <v>0</v>
      </c>
    </row>
    <row r="58" spans="3:72" x14ac:dyDescent="0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58">
        <f t="shared" si="0"/>
        <v>0</v>
      </c>
    </row>
    <row r="59" spans="3:72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58">
        <f t="shared" si="0"/>
        <v>0</v>
      </c>
    </row>
    <row r="60" spans="3:72" x14ac:dyDescent="0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58">
        <f t="shared" si="0"/>
        <v>0</v>
      </c>
    </row>
    <row r="61" spans="3:72" x14ac:dyDescent="0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58">
        <f t="shared" si="0"/>
        <v>0</v>
      </c>
    </row>
    <row r="62" spans="3:72" x14ac:dyDescent="0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58">
        <f t="shared" si="0"/>
        <v>0</v>
      </c>
    </row>
    <row r="63" spans="3:72" x14ac:dyDescent="0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58">
        <f t="shared" si="0"/>
        <v>0</v>
      </c>
    </row>
    <row r="64" spans="3:72" x14ac:dyDescent="0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58">
        <f t="shared" si="0"/>
        <v>0</v>
      </c>
    </row>
    <row r="65" spans="3:72" x14ac:dyDescent="0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58">
        <f t="shared" si="0"/>
        <v>0</v>
      </c>
    </row>
    <row r="66" spans="3:72" x14ac:dyDescent="0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58">
        <f t="shared" si="0"/>
        <v>0</v>
      </c>
    </row>
    <row r="67" spans="3:72" x14ac:dyDescent="0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58">
        <f t="shared" si="0"/>
        <v>0</v>
      </c>
    </row>
    <row r="68" spans="3:72" x14ac:dyDescent="0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58">
        <f t="shared" si="0"/>
        <v>0</v>
      </c>
    </row>
    <row r="69" spans="3:72" x14ac:dyDescent="0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58">
        <f t="shared" si="0"/>
        <v>0</v>
      </c>
    </row>
    <row r="70" spans="3:72" x14ac:dyDescent="0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58">
        <f t="shared" si="0"/>
        <v>0</v>
      </c>
    </row>
    <row r="71" spans="3:72" x14ac:dyDescent="0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58">
        <f t="shared" si="0"/>
        <v>0</v>
      </c>
    </row>
    <row r="72" spans="3:72" x14ac:dyDescent="0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58">
        <f t="shared" si="0"/>
        <v>0</v>
      </c>
    </row>
    <row r="73" spans="3:72" x14ac:dyDescent="0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58">
        <f t="shared" ref="BT73:BT145" si="1">SUM(D73:BS73)</f>
        <v>0</v>
      </c>
    </row>
    <row r="74" spans="3:72" x14ac:dyDescent="0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58">
        <f t="shared" si="1"/>
        <v>0</v>
      </c>
    </row>
    <row r="75" spans="3:72" x14ac:dyDescent="0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58">
        <f t="shared" si="1"/>
        <v>0</v>
      </c>
    </row>
    <row r="76" spans="3:72" x14ac:dyDescent="0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58">
        <f t="shared" si="1"/>
        <v>0</v>
      </c>
    </row>
    <row r="77" spans="3:72" x14ac:dyDescent="0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58">
        <f t="shared" si="1"/>
        <v>0</v>
      </c>
    </row>
    <row r="78" spans="3:72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58">
        <f t="shared" si="1"/>
        <v>0</v>
      </c>
    </row>
    <row r="79" spans="3:72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58">
        <f t="shared" si="1"/>
        <v>0</v>
      </c>
    </row>
    <row r="80" spans="3:72" x14ac:dyDescent="0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58">
        <f t="shared" si="1"/>
        <v>0</v>
      </c>
    </row>
    <row r="81" spans="3:72" x14ac:dyDescent="0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58">
        <f t="shared" si="1"/>
        <v>0</v>
      </c>
    </row>
    <row r="82" spans="3:72" x14ac:dyDescent="0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58">
        <f t="shared" si="1"/>
        <v>0</v>
      </c>
    </row>
    <row r="83" spans="3:72" x14ac:dyDescent="0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58">
        <f t="shared" si="1"/>
        <v>0</v>
      </c>
    </row>
    <row r="84" spans="3:72" x14ac:dyDescent="0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58">
        <f t="shared" si="1"/>
        <v>0</v>
      </c>
    </row>
    <row r="85" spans="3:72" x14ac:dyDescent="0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58">
        <f t="shared" si="1"/>
        <v>0</v>
      </c>
    </row>
    <row r="86" spans="3:72" x14ac:dyDescent="0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58">
        <f t="shared" si="1"/>
        <v>0</v>
      </c>
    </row>
    <row r="87" spans="3:72" x14ac:dyDescent="0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58">
        <f t="shared" si="1"/>
        <v>0</v>
      </c>
    </row>
    <row r="88" spans="3:72" x14ac:dyDescent="0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58">
        <f t="shared" si="1"/>
        <v>0</v>
      </c>
    </row>
    <row r="89" spans="3:72" x14ac:dyDescent="0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58">
        <f t="shared" si="1"/>
        <v>0</v>
      </c>
    </row>
    <row r="90" spans="3:72" x14ac:dyDescent="0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58">
        <f t="shared" si="1"/>
        <v>0</v>
      </c>
    </row>
    <row r="91" spans="3:72" x14ac:dyDescent="0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58">
        <f t="shared" si="1"/>
        <v>0</v>
      </c>
    </row>
    <row r="92" spans="3:72" x14ac:dyDescent="0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58">
        <f t="shared" si="1"/>
        <v>0</v>
      </c>
    </row>
    <row r="93" spans="3:72" x14ac:dyDescent="0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58">
        <f t="shared" si="1"/>
        <v>0</v>
      </c>
    </row>
    <row r="94" spans="3:72" x14ac:dyDescent="0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58">
        <f t="shared" si="1"/>
        <v>0</v>
      </c>
    </row>
    <row r="95" spans="3:72" x14ac:dyDescent="0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58">
        <f t="shared" si="1"/>
        <v>0</v>
      </c>
    </row>
    <row r="96" spans="3:72" x14ac:dyDescent="0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58">
        <f t="shared" si="1"/>
        <v>0</v>
      </c>
    </row>
    <row r="97" spans="3:72" x14ac:dyDescent="0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58">
        <f t="shared" si="1"/>
        <v>0</v>
      </c>
    </row>
    <row r="98" spans="3:72" x14ac:dyDescent="0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58">
        <f t="shared" si="1"/>
        <v>0</v>
      </c>
    </row>
    <row r="99" spans="3:72" x14ac:dyDescent="0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58">
        <f t="shared" si="1"/>
        <v>0</v>
      </c>
    </row>
    <row r="100" spans="3:72" x14ac:dyDescent="0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58">
        <f t="shared" si="1"/>
        <v>0</v>
      </c>
    </row>
    <row r="101" spans="3:72" x14ac:dyDescent="0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58">
        <f t="shared" si="1"/>
        <v>0</v>
      </c>
    </row>
    <row r="102" spans="3:72" x14ac:dyDescent="0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58">
        <f t="shared" si="1"/>
        <v>0</v>
      </c>
    </row>
    <row r="103" spans="3:72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58">
        <f t="shared" si="1"/>
        <v>0</v>
      </c>
    </row>
    <row r="104" spans="3:72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58">
        <f t="shared" si="1"/>
        <v>0</v>
      </c>
    </row>
    <row r="105" spans="3:72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58">
        <f t="shared" si="1"/>
        <v>0</v>
      </c>
    </row>
    <row r="106" spans="3:72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58">
        <f t="shared" si="1"/>
        <v>0</v>
      </c>
    </row>
    <row r="107" spans="3:72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58">
        <f t="shared" si="1"/>
        <v>0</v>
      </c>
    </row>
    <row r="108" spans="3:72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58">
        <f t="shared" si="1"/>
        <v>0</v>
      </c>
    </row>
    <row r="109" spans="3:72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58">
        <f t="shared" si="1"/>
        <v>0</v>
      </c>
    </row>
    <row r="110" spans="3:72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58">
        <f t="shared" si="1"/>
        <v>0</v>
      </c>
    </row>
    <row r="111" spans="3:72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58">
        <f t="shared" si="1"/>
        <v>0</v>
      </c>
    </row>
    <row r="112" spans="3:72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58">
        <f t="shared" si="1"/>
        <v>0</v>
      </c>
    </row>
    <row r="113" spans="3:72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58">
        <f t="shared" si="1"/>
        <v>0</v>
      </c>
    </row>
    <row r="114" spans="3:72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58">
        <f t="shared" si="1"/>
        <v>0</v>
      </c>
    </row>
    <row r="115" spans="3:72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58">
        <f t="shared" si="1"/>
        <v>0</v>
      </c>
    </row>
    <row r="116" spans="3:72" x14ac:dyDescent="0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58">
        <f t="shared" si="1"/>
        <v>0</v>
      </c>
    </row>
    <row r="117" spans="3:72" hidden="1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58">
        <f t="shared" si="1"/>
        <v>0</v>
      </c>
    </row>
    <row r="118" spans="3:72" hidden="1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58">
        <f t="shared" si="1"/>
        <v>0</v>
      </c>
    </row>
    <row r="119" spans="3:72" hidden="1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58">
        <f t="shared" si="1"/>
        <v>0</v>
      </c>
    </row>
    <row r="120" spans="3:72" hidden="1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58">
        <f t="shared" si="1"/>
        <v>0</v>
      </c>
    </row>
    <row r="121" spans="3:72" hidden="1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58">
        <f t="shared" si="1"/>
        <v>0</v>
      </c>
    </row>
    <row r="122" spans="3:72" hidden="1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58">
        <f t="shared" si="1"/>
        <v>0</v>
      </c>
    </row>
    <row r="123" spans="3:72" hidden="1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58">
        <f t="shared" si="1"/>
        <v>0</v>
      </c>
    </row>
    <row r="124" spans="3:72" hidden="1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58">
        <f t="shared" si="1"/>
        <v>0</v>
      </c>
    </row>
    <row r="125" spans="3:72" hidden="1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58">
        <f t="shared" si="1"/>
        <v>0</v>
      </c>
    </row>
    <row r="126" spans="3:72" hidden="1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58">
        <f t="shared" si="1"/>
        <v>0</v>
      </c>
    </row>
    <row r="127" spans="3:72" hidden="1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58">
        <f t="shared" si="1"/>
        <v>0</v>
      </c>
    </row>
    <row r="128" spans="3:72" hidden="1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58">
        <f t="shared" si="1"/>
        <v>0</v>
      </c>
    </row>
    <row r="129" spans="3:72" hidden="1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58">
        <f t="shared" si="1"/>
        <v>0</v>
      </c>
    </row>
    <row r="130" spans="3:72" hidden="1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58">
        <f t="shared" si="1"/>
        <v>0</v>
      </c>
    </row>
    <row r="131" spans="3:72" hidden="1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58">
        <f t="shared" si="1"/>
        <v>0</v>
      </c>
    </row>
    <row r="132" spans="3:72" hidden="1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58">
        <f t="shared" si="1"/>
        <v>0</v>
      </c>
    </row>
    <row r="133" spans="3:72" hidden="1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58">
        <f t="shared" si="1"/>
        <v>0</v>
      </c>
    </row>
    <row r="134" spans="3:72" hidden="1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58">
        <f t="shared" si="1"/>
        <v>0</v>
      </c>
    </row>
    <row r="135" spans="3:72" hidden="1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58">
        <f t="shared" si="1"/>
        <v>0</v>
      </c>
    </row>
    <row r="136" spans="3:72" hidden="1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58">
        <f t="shared" si="1"/>
        <v>0</v>
      </c>
    </row>
    <row r="137" spans="3:72" hidden="1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58">
        <f t="shared" si="1"/>
        <v>0</v>
      </c>
    </row>
    <row r="138" spans="3:72" hidden="1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58">
        <f t="shared" si="1"/>
        <v>0</v>
      </c>
    </row>
    <row r="139" spans="3:72" hidden="1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58">
        <f t="shared" si="1"/>
        <v>0</v>
      </c>
    </row>
    <row r="140" spans="3:72" hidden="1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58">
        <f t="shared" si="1"/>
        <v>0</v>
      </c>
    </row>
    <row r="141" spans="3:72" hidden="1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58">
        <f t="shared" si="1"/>
        <v>0</v>
      </c>
    </row>
    <row r="142" spans="3:72" hidden="1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58">
        <f t="shared" si="1"/>
        <v>0</v>
      </c>
    </row>
    <row r="143" spans="3:72" hidden="1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58">
        <f t="shared" si="1"/>
        <v>0</v>
      </c>
    </row>
    <row r="144" spans="3:72" hidden="1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58">
        <f t="shared" si="1"/>
        <v>0</v>
      </c>
    </row>
    <row r="145" spans="3:72" hidden="1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58">
        <f t="shared" si="1"/>
        <v>0</v>
      </c>
    </row>
    <row r="146" spans="3:72" hidden="1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58">
        <f t="shared" ref="BT146:BT209" si="2">SUM(D146:BS146)</f>
        <v>0</v>
      </c>
    </row>
    <row r="147" spans="3:72" hidden="1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58">
        <f t="shared" si="2"/>
        <v>0</v>
      </c>
    </row>
    <row r="148" spans="3:72" hidden="1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58">
        <f t="shared" si="2"/>
        <v>0</v>
      </c>
    </row>
    <row r="149" spans="3:72" hidden="1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58">
        <f t="shared" si="2"/>
        <v>0</v>
      </c>
    </row>
    <row r="150" spans="3:72" hidden="1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58">
        <f t="shared" si="2"/>
        <v>0</v>
      </c>
    </row>
    <row r="151" spans="3:72" hidden="1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58">
        <f t="shared" si="2"/>
        <v>0</v>
      </c>
    </row>
    <row r="152" spans="3:72" hidden="1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58">
        <f t="shared" si="2"/>
        <v>0</v>
      </c>
    </row>
    <row r="153" spans="3:72" hidden="1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58">
        <f t="shared" si="2"/>
        <v>0</v>
      </c>
    </row>
    <row r="154" spans="3:72" hidden="1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58">
        <f t="shared" si="2"/>
        <v>0</v>
      </c>
    </row>
    <row r="155" spans="3:72" hidden="1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58">
        <f t="shared" si="2"/>
        <v>0</v>
      </c>
    </row>
    <row r="156" spans="3:72" hidden="1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58">
        <f t="shared" si="2"/>
        <v>0</v>
      </c>
    </row>
    <row r="157" spans="3:72" hidden="1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58">
        <f t="shared" si="2"/>
        <v>0</v>
      </c>
    </row>
    <row r="158" spans="3:72" hidden="1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58">
        <f t="shared" si="2"/>
        <v>0</v>
      </c>
    </row>
    <row r="159" spans="3:72" hidden="1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58">
        <f t="shared" si="2"/>
        <v>0</v>
      </c>
    </row>
    <row r="160" spans="3:72" hidden="1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58">
        <f t="shared" si="2"/>
        <v>0</v>
      </c>
    </row>
    <row r="161" spans="3:72" hidden="1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58">
        <f t="shared" si="2"/>
        <v>0</v>
      </c>
    </row>
    <row r="162" spans="3:72" hidden="1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58">
        <f t="shared" si="2"/>
        <v>0</v>
      </c>
    </row>
    <row r="163" spans="3:72" hidden="1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58">
        <f t="shared" si="2"/>
        <v>0</v>
      </c>
    </row>
    <row r="164" spans="3:72" hidden="1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58">
        <f t="shared" si="2"/>
        <v>0</v>
      </c>
    </row>
    <row r="165" spans="3:72" hidden="1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58">
        <f t="shared" si="2"/>
        <v>0</v>
      </c>
    </row>
    <row r="166" spans="3:72" hidden="1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58">
        <f t="shared" si="2"/>
        <v>0</v>
      </c>
    </row>
    <row r="167" spans="3:72" hidden="1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58">
        <f t="shared" si="2"/>
        <v>0</v>
      </c>
    </row>
    <row r="168" spans="3:72" hidden="1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58">
        <f t="shared" si="2"/>
        <v>0</v>
      </c>
    </row>
    <row r="169" spans="3:72" hidden="1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58">
        <f t="shared" si="2"/>
        <v>0</v>
      </c>
    </row>
    <row r="170" spans="3:72" hidden="1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58">
        <f t="shared" si="2"/>
        <v>0</v>
      </c>
    </row>
    <row r="171" spans="3:72" hidden="1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58">
        <f t="shared" si="2"/>
        <v>0</v>
      </c>
    </row>
    <row r="172" spans="3:72" hidden="1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58">
        <f t="shared" si="2"/>
        <v>0</v>
      </c>
    </row>
    <row r="173" spans="3:72" hidden="1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58">
        <f t="shared" si="2"/>
        <v>0</v>
      </c>
    </row>
    <row r="174" spans="3:72" hidden="1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58">
        <f t="shared" si="2"/>
        <v>0</v>
      </c>
    </row>
    <row r="175" spans="3:72" hidden="1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58">
        <f t="shared" si="2"/>
        <v>0</v>
      </c>
    </row>
    <row r="176" spans="3:72" hidden="1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58">
        <f t="shared" si="2"/>
        <v>0</v>
      </c>
    </row>
    <row r="177" spans="3:72" hidden="1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58">
        <f t="shared" si="2"/>
        <v>0</v>
      </c>
    </row>
    <row r="178" spans="3:72" hidden="1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58">
        <f t="shared" si="2"/>
        <v>0</v>
      </c>
    </row>
    <row r="179" spans="3:72" hidden="1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58">
        <f t="shared" si="2"/>
        <v>0</v>
      </c>
    </row>
    <row r="180" spans="3:72" hidden="1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58">
        <f t="shared" si="2"/>
        <v>0</v>
      </c>
    </row>
    <row r="181" spans="3:72" hidden="1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58">
        <f t="shared" si="2"/>
        <v>0</v>
      </c>
    </row>
    <row r="182" spans="3:72" hidden="1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58">
        <f t="shared" si="2"/>
        <v>0</v>
      </c>
    </row>
    <row r="183" spans="3:72" hidden="1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58">
        <f t="shared" si="2"/>
        <v>0</v>
      </c>
    </row>
    <row r="184" spans="3:72" hidden="1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58">
        <f t="shared" si="2"/>
        <v>0</v>
      </c>
    </row>
    <row r="185" spans="3:72" hidden="1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58">
        <f t="shared" si="2"/>
        <v>0</v>
      </c>
    </row>
    <row r="186" spans="3:72" hidden="1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58">
        <f t="shared" si="2"/>
        <v>0</v>
      </c>
    </row>
    <row r="187" spans="3:72" hidden="1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58">
        <f t="shared" si="2"/>
        <v>0</v>
      </c>
    </row>
    <row r="188" spans="3:72" hidden="1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58">
        <f t="shared" si="2"/>
        <v>0</v>
      </c>
    </row>
    <row r="189" spans="3:72" hidden="1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58">
        <f t="shared" si="2"/>
        <v>0</v>
      </c>
    </row>
    <row r="190" spans="3:72" hidden="1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58">
        <f t="shared" si="2"/>
        <v>0</v>
      </c>
    </row>
    <row r="191" spans="3:72" hidden="1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58">
        <f t="shared" si="2"/>
        <v>0</v>
      </c>
    </row>
    <row r="192" spans="3:72" hidden="1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58">
        <f t="shared" si="2"/>
        <v>0</v>
      </c>
    </row>
    <row r="193" spans="3:72" hidden="1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58">
        <f t="shared" si="2"/>
        <v>0</v>
      </c>
    </row>
    <row r="194" spans="3:72" hidden="1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58">
        <f t="shared" si="2"/>
        <v>0</v>
      </c>
    </row>
    <row r="195" spans="3:72" hidden="1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58">
        <f t="shared" si="2"/>
        <v>0</v>
      </c>
    </row>
    <row r="196" spans="3:72" hidden="1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58">
        <f t="shared" si="2"/>
        <v>0</v>
      </c>
    </row>
    <row r="197" spans="3:72" hidden="1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58">
        <f t="shared" si="2"/>
        <v>0</v>
      </c>
    </row>
    <row r="198" spans="3:72" hidden="1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58">
        <f t="shared" si="2"/>
        <v>0</v>
      </c>
    </row>
    <row r="199" spans="3:72" hidden="1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58">
        <f t="shared" si="2"/>
        <v>0</v>
      </c>
    </row>
    <row r="200" spans="3:72" hidden="1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58">
        <f t="shared" si="2"/>
        <v>0</v>
      </c>
    </row>
    <row r="201" spans="3:72" hidden="1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58">
        <f t="shared" si="2"/>
        <v>0</v>
      </c>
    </row>
    <row r="202" spans="3:72" hidden="1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58">
        <f t="shared" si="2"/>
        <v>0</v>
      </c>
    </row>
    <row r="203" spans="3:72" hidden="1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58">
        <f t="shared" si="2"/>
        <v>0</v>
      </c>
    </row>
    <row r="204" spans="3:72" hidden="1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58">
        <f t="shared" si="2"/>
        <v>0</v>
      </c>
    </row>
    <row r="205" spans="3:72" hidden="1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58">
        <f t="shared" si="2"/>
        <v>0</v>
      </c>
    </row>
    <row r="206" spans="3:72" hidden="1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58">
        <f t="shared" si="2"/>
        <v>0</v>
      </c>
    </row>
    <row r="207" spans="3:72" hidden="1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58">
        <f t="shared" si="2"/>
        <v>0</v>
      </c>
    </row>
    <row r="208" spans="3:72" hidden="1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58">
        <f t="shared" si="2"/>
        <v>0</v>
      </c>
    </row>
    <row r="209" spans="3:72" hidden="1" x14ac:dyDescent="0.25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58">
        <f t="shared" si="2"/>
        <v>0</v>
      </c>
    </row>
    <row r="210" spans="3:72" hidden="1" x14ac:dyDescent="0.25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58">
        <f t="shared" ref="BT210:BT273" si="3">SUM(D210:BS210)</f>
        <v>0</v>
      </c>
    </row>
    <row r="211" spans="3:72" hidden="1" x14ac:dyDescent="0.25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58">
        <f t="shared" si="3"/>
        <v>0</v>
      </c>
    </row>
    <row r="212" spans="3:72" hidden="1" x14ac:dyDescent="0.25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58">
        <f t="shared" si="3"/>
        <v>0</v>
      </c>
    </row>
    <row r="213" spans="3:72" hidden="1" x14ac:dyDescent="0.25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58">
        <f t="shared" si="3"/>
        <v>0</v>
      </c>
    </row>
    <row r="214" spans="3:72" hidden="1" x14ac:dyDescent="0.25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58">
        <f t="shared" si="3"/>
        <v>0</v>
      </c>
    </row>
    <row r="215" spans="3:72" hidden="1" x14ac:dyDescent="0.25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58">
        <f t="shared" si="3"/>
        <v>0</v>
      </c>
    </row>
    <row r="216" spans="3:72" hidden="1" x14ac:dyDescent="0.25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58">
        <f t="shared" si="3"/>
        <v>0</v>
      </c>
    </row>
    <row r="217" spans="3:72" hidden="1" x14ac:dyDescent="0.25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58">
        <f t="shared" si="3"/>
        <v>0</v>
      </c>
    </row>
    <row r="218" spans="3:72" hidden="1" x14ac:dyDescent="0.25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58">
        <f t="shared" si="3"/>
        <v>0</v>
      </c>
    </row>
    <row r="219" spans="3:72" hidden="1" x14ac:dyDescent="0.25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58">
        <f t="shared" si="3"/>
        <v>0</v>
      </c>
    </row>
    <row r="220" spans="3:72" hidden="1" x14ac:dyDescent="0.25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58">
        <f t="shared" si="3"/>
        <v>0</v>
      </c>
    </row>
    <row r="221" spans="3:72" hidden="1" x14ac:dyDescent="0.25"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58">
        <f t="shared" si="3"/>
        <v>0</v>
      </c>
    </row>
    <row r="222" spans="3:72" hidden="1" x14ac:dyDescent="0.25"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58">
        <f t="shared" si="3"/>
        <v>0</v>
      </c>
    </row>
    <row r="223" spans="3:72" hidden="1" x14ac:dyDescent="0.25"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58">
        <f t="shared" si="3"/>
        <v>0</v>
      </c>
    </row>
    <row r="224" spans="3:72" hidden="1" x14ac:dyDescent="0.25"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58">
        <f t="shared" si="3"/>
        <v>0</v>
      </c>
    </row>
    <row r="225" spans="3:72" hidden="1" x14ac:dyDescent="0.25"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58">
        <f t="shared" si="3"/>
        <v>0</v>
      </c>
    </row>
    <row r="226" spans="3:72" hidden="1" x14ac:dyDescent="0.25"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58">
        <f t="shared" si="3"/>
        <v>0</v>
      </c>
    </row>
    <row r="227" spans="3:72" hidden="1" x14ac:dyDescent="0.25"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58">
        <f t="shared" si="3"/>
        <v>0</v>
      </c>
    </row>
    <row r="228" spans="3:72" hidden="1" x14ac:dyDescent="0.25"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58">
        <f t="shared" si="3"/>
        <v>0</v>
      </c>
    </row>
    <row r="229" spans="3:72" hidden="1" x14ac:dyDescent="0.25"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58">
        <f t="shared" si="3"/>
        <v>0</v>
      </c>
    </row>
    <row r="230" spans="3:72" hidden="1" x14ac:dyDescent="0.25"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58">
        <f t="shared" si="3"/>
        <v>0</v>
      </c>
    </row>
    <row r="231" spans="3:72" hidden="1" x14ac:dyDescent="0.25"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58">
        <f t="shared" si="3"/>
        <v>0</v>
      </c>
    </row>
    <row r="232" spans="3:72" hidden="1" x14ac:dyDescent="0.25"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58">
        <f t="shared" si="3"/>
        <v>0</v>
      </c>
    </row>
    <row r="233" spans="3:72" hidden="1" x14ac:dyDescent="0.25"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58">
        <f t="shared" si="3"/>
        <v>0</v>
      </c>
    </row>
    <row r="234" spans="3:72" hidden="1" x14ac:dyDescent="0.25"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58">
        <f t="shared" si="3"/>
        <v>0</v>
      </c>
    </row>
    <row r="235" spans="3:72" hidden="1" x14ac:dyDescent="0.25"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58">
        <f t="shared" si="3"/>
        <v>0</v>
      </c>
    </row>
    <row r="236" spans="3:72" hidden="1" x14ac:dyDescent="0.25"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58">
        <f t="shared" si="3"/>
        <v>0</v>
      </c>
    </row>
    <row r="237" spans="3:72" hidden="1" x14ac:dyDescent="0.25"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58">
        <f t="shared" si="3"/>
        <v>0</v>
      </c>
    </row>
    <row r="238" spans="3:72" hidden="1" x14ac:dyDescent="0.25"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58">
        <f t="shared" si="3"/>
        <v>0</v>
      </c>
    </row>
    <row r="239" spans="3:72" hidden="1" x14ac:dyDescent="0.25"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58">
        <f t="shared" si="3"/>
        <v>0</v>
      </c>
    </row>
    <row r="240" spans="3:72" hidden="1" x14ac:dyDescent="0.25"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58">
        <f t="shared" si="3"/>
        <v>0</v>
      </c>
    </row>
    <row r="241" spans="3:72" hidden="1" x14ac:dyDescent="0.25"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58">
        <f t="shared" si="3"/>
        <v>0</v>
      </c>
    </row>
    <row r="242" spans="3:72" hidden="1" x14ac:dyDescent="0.25"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58">
        <f t="shared" si="3"/>
        <v>0</v>
      </c>
    </row>
    <row r="243" spans="3:72" hidden="1" x14ac:dyDescent="0.25"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58">
        <f t="shared" si="3"/>
        <v>0</v>
      </c>
    </row>
    <row r="244" spans="3:72" hidden="1" x14ac:dyDescent="0.25"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58">
        <f t="shared" si="3"/>
        <v>0</v>
      </c>
    </row>
    <row r="245" spans="3:72" hidden="1" x14ac:dyDescent="0.25"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58">
        <f t="shared" si="3"/>
        <v>0</v>
      </c>
    </row>
    <row r="246" spans="3:72" hidden="1" x14ac:dyDescent="0.25"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58">
        <f t="shared" si="3"/>
        <v>0</v>
      </c>
    </row>
    <row r="247" spans="3:72" hidden="1" x14ac:dyDescent="0.25"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58">
        <f t="shared" si="3"/>
        <v>0</v>
      </c>
    </row>
    <row r="248" spans="3:72" hidden="1" x14ac:dyDescent="0.25"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58">
        <f t="shared" si="3"/>
        <v>0</v>
      </c>
    </row>
    <row r="249" spans="3:72" hidden="1" x14ac:dyDescent="0.25"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58">
        <f t="shared" si="3"/>
        <v>0</v>
      </c>
    </row>
    <row r="250" spans="3:72" hidden="1" x14ac:dyDescent="0.25"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58">
        <f t="shared" si="3"/>
        <v>0</v>
      </c>
    </row>
    <row r="251" spans="3:72" hidden="1" x14ac:dyDescent="0.25"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58">
        <f t="shared" si="3"/>
        <v>0</v>
      </c>
    </row>
    <row r="252" spans="3:72" hidden="1" x14ac:dyDescent="0.25"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58">
        <f t="shared" si="3"/>
        <v>0</v>
      </c>
    </row>
    <row r="253" spans="3:72" hidden="1" x14ac:dyDescent="0.25"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58">
        <f t="shared" si="3"/>
        <v>0</v>
      </c>
    </row>
    <row r="254" spans="3:72" hidden="1" x14ac:dyDescent="0.25"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58">
        <f t="shared" si="3"/>
        <v>0</v>
      </c>
    </row>
    <row r="255" spans="3:72" hidden="1" x14ac:dyDescent="0.25"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58">
        <f t="shared" si="3"/>
        <v>0</v>
      </c>
    </row>
    <row r="256" spans="3:72" hidden="1" x14ac:dyDescent="0.25"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58">
        <f t="shared" si="3"/>
        <v>0</v>
      </c>
    </row>
    <row r="257" spans="3:72" hidden="1" x14ac:dyDescent="0.25"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58">
        <f t="shared" si="3"/>
        <v>0</v>
      </c>
    </row>
    <row r="258" spans="3:72" hidden="1" x14ac:dyDescent="0.25"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58">
        <f t="shared" si="3"/>
        <v>0</v>
      </c>
    </row>
    <row r="259" spans="3:72" hidden="1" x14ac:dyDescent="0.25"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58">
        <f t="shared" si="3"/>
        <v>0</v>
      </c>
    </row>
    <row r="260" spans="3:72" hidden="1" x14ac:dyDescent="0.25"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58">
        <f t="shared" si="3"/>
        <v>0</v>
      </c>
    </row>
    <row r="261" spans="3:72" hidden="1" x14ac:dyDescent="0.25"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58">
        <f t="shared" si="3"/>
        <v>0</v>
      </c>
    </row>
    <row r="262" spans="3:72" hidden="1" x14ac:dyDescent="0.25"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58">
        <f t="shared" si="3"/>
        <v>0</v>
      </c>
    </row>
    <row r="263" spans="3:72" hidden="1" x14ac:dyDescent="0.25"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58">
        <f t="shared" si="3"/>
        <v>0</v>
      </c>
    </row>
    <row r="264" spans="3:72" hidden="1" x14ac:dyDescent="0.25"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58">
        <f t="shared" si="3"/>
        <v>0</v>
      </c>
    </row>
    <row r="265" spans="3:72" hidden="1" x14ac:dyDescent="0.25"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58">
        <f t="shared" si="3"/>
        <v>0</v>
      </c>
    </row>
    <row r="266" spans="3:72" hidden="1" x14ac:dyDescent="0.25"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58">
        <f t="shared" si="3"/>
        <v>0</v>
      </c>
    </row>
    <row r="267" spans="3:72" hidden="1" x14ac:dyDescent="0.25"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58">
        <f t="shared" si="3"/>
        <v>0</v>
      </c>
    </row>
    <row r="268" spans="3:72" hidden="1" x14ac:dyDescent="0.25"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58">
        <f t="shared" si="3"/>
        <v>0</v>
      </c>
    </row>
    <row r="269" spans="3:72" hidden="1" x14ac:dyDescent="0.25"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58">
        <f t="shared" si="3"/>
        <v>0</v>
      </c>
    </row>
    <row r="270" spans="3:72" hidden="1" x14ac:dyDescent="0.25"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58">
        <f t="shared" si="3"/>
        <v>0</v>
      </c>
    </row>
    <row r="271" spans="3:72" hidden="1" x14ac:dyDescent="0.25"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58">
        <f t="shared" si="3"/>
        <v>0</v>
      </c>
    </row>
    <row r="272" spans="3:72" hidden="1" x14ac:dyDescent="0.25"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58">
        <f t="shared" si="3"/>
        <v>0</v>
      </c>
    </row>
    <row r="273" spans="3:72" hidden="1" x14ac:dyDescent="0.25"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58">
        <f t="shared" si="3"/>
        <v>0</v>
      </c>
    </row>
    <row r="274" spans="3:72" hidden="1" x14ac:dyDescent="0.25"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58">
        <f t="shared" ref="BT274:BT315" si="4">SUM(D274:BS274)</f>
        <v>0</v>
      </c>
    </row>
    <row r="275" spans="3:72" hidden="1" x14ac:dyDescent="0.25"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58">
        <f t="shared" si="4"/>
        <v>0</v>
      </c>
    </row>
    <row r="276" spans="3:72" hidden="1" x14ac:dyDescent="0.25"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58">
        <f t="shared" si="4"/>
        <v>0</v>
      </c>
    </row>
    <row r="277" spans="3:72" hidden="1" x14ac:dyDescent="0.25"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58">
        <f t="shared" si="4"/>
        <v>0</v>
      </c>
    </row>
    <row r="278" spans="3:72" hidden="1" x14ac:dyDescent="0.25"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58">
        <f t="shared" si="4"/>
        <v>0</v>
      </c>
    </row>
    <row r="279" spans="3:72" hidden="1" x14ac:dyDescent="0.25"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58">
        <f t="shared" si="4"/>
        <v>0</v>
      </c>
    </row>
    <row r="280" spans="3:72" hidden="1" x14ac:dyDescent="0.25"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58">
        <f t="shared" si="4"/>
        <v>0</v>
      </c>
    </row>
    <row r="281" spans="3:72" hidden="1" x14ac:dyDescent="0.25"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58">
        <f t="shared" si="4"/>
        <v>0</v>
      </c>
    </row>
    <row r="282" spans="3:72" hidden="1" x14ac:dyDescent="0.25"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58">
        <f t="shared" si="4"/>
        <v>0</v>
      </c>
    </row>
    <row r="283" spans="3:72" hidden="1" x14ac:dyDescent="0.25"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58">
        <f t="shared" si="4"/>
        <v>0</v>
      </c>
    </row>
    <row r="284" spans="3:72" hidden="1" x14ac:dyDescent="0.25"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58">
        <f t="shared" si="4"/>
        <v>0</v>
      </c>
    </row>
    <row r="285" spans="3:72" hidden="1" x14ac:dyDescent="0.25"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58">
        <f t="shared" si="4"/>
        <v>0</v>
      </c>
    </row>
    <row r="286" spans="3:72" hidden="1" x14ac:dyDescent="0.25"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58">
        <f t="shared" si="4"/>
        <v>0</v>
      </c>
    </row>
    <row r="287" spans="3:72" hidden="1" x14ac:dyDescent="0.25"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58">
        <f t="shared" si="4"/>
        <v>0</v>
      </c>
    </row>
    <row r="288" spans="3:72" hidden="1" x14ac:dyDescent="0.25"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58">
        <f t="shared" si="4"/>
        <v>0</v>
      </c>
    </row>
    <row r="289" spans="3:72" hidden="1" x14ac:dyDescent="0.25"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58">
        <f t="shared" si="4"/>
        <v>0</v>
      </c>
    </row>
    <row r="290" spans="3:72" hidden="1" x14ac:dyDescent="0.25"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58">
        <f t="shared" si="4"/>
        <v>0</v>
      </c>
    </row>
    <row r="291" spans="3:72" hidden="1" x14ac:dyDescent="0.25"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58">
        <f t="shared" si="4"/>
        <v>0</v>
      </c>
    </row>
    <row r="292" spans="3:72" hidden="1" x14ac:dyDescent="0.25"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58">
        <f t="shared" si="4"/>
        <v>0</v>
      </c>
    </row>
    <row r="293" spans="3:72" hidden="1" x14ac:dyDescent="0.25"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58">
        <f t="shared" si="4"/>
        <v>0</v>
      </c>
    </row>
    <row r="294" spans="3:72" hidden="1" x14ac:dyDescent="0.25"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58">
        <f t="shared" si="4"/>
        <v>0</v>
      </c>
    </row>
    <row r="295" spans="3:72" hidden="1" x14ac:dyDescent="0.25"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58">
        <f t="shared" si="4"/>
        <v>0</v>
      </c>
    </row>
    <row r="296" spans="3:72" hidden="1" x14ac:dyDescent="0.25"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58">
        <f t="shared" si="4"/>
        <v>0</v>
      </c>
    </row>
    <row r="297" spans="3:72" hidden="1" x14ac:dyDescent="0.25"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58">
        <f t="shared" si="4"/>
        <v>0</v>
      </c>
    </row>
    <row r="298" spans="3:72" hidden="1" x14ac:dyDescent="0.25"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58">
        <f t="shared" si="4"/>
        <v>0</v>
      </c>
    </row>
    <row r="299" spans="3:72" hidden="1" x14ac:dyDescent="0.25"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58">
        <f t="shared" si="4"/>
        <v>0</v>
      </c>
    </row>
    <row r="300" spans="3:72" hidden="1" x14ac:dyDescent="0.25"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58">
        <f t="shared" si="4"/>
        <v>0</v>
      </c>
    </row>
    <row r="301" spans="3:72" hidden="1" x14ac:dyDescent="0.25"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58">
        <f t="shared" si="4"/>
        <v>0</v>
      </c>
    </row>
    <row r="302" spans="3:72" hidden="1" x14ac:dyDescent="0.25"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58">
        <f t="shared" si="4"/>
        <v>0</v>
      </c>
    </row>
    <row r="303" spans="3:72" hidden="1" x14ac:dyDescent="0.25"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58">
        <f t="shared" si="4"/>
        <v>0</v>
      </c>
    </row>
    <row r="304" spans="3:72" hidden="1" x14ac:dyDescent="0.25"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58">
        <f t="shared" si="4"/>
        <v>0</v>
      </c>
    </row>
    <row r="305" spans="3:72" hidden="1" x14ac:dyDescent="0.25"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58">
        <f t="shared" si="4"/>
        <v>0</v>
      </c>
    </row>
    <row r="306" spans="3:72" hidden="1" x14ac:dyDescent="0.25"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58">
        <f t="shared" si="4"/>
        <v>0</v>
      </c>
    </row>
    <row r="307" spans="3:72" hidden="1" x14ac:dyDescent="0.25"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58">
        <f t="shared" si="4"/>
        <v>0</v>
      </c>
    </row>
    <row r="308" spans="3:72" hidden="1" x14ac:dyDescent="0.25"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58">
        <f t="shared" si="4"/>
        <v>0</v>
      </c>
    </row>
    <row r="309" spans="3:72" hidden="1" x14ac:dyDescent="0.25"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58">
        <f t="shared" si="4"/>
        <v>0</v>
      </c>
    </row>
    <row r="310" spans="3:72" hidden="1" x14ac:dyDescent="0.25"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58">
        <f t="shared" si="4"/>
        <v>0</v>
      </c>
    </row>
    <row r="311" spans="3:72" hidden="1" x14ac:dyDescent="0.25"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58">
        <f t="shared" si="4"/>
        <v>0</v>
      </c>
    </row>
    <row r="312" spans="3:72" hidden="1" x14ac:dyDescent="0.25"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58">
        <f t="shared" si="4"/>
        <v>0</v>
      </c>
    </row>
    <row r="313" spans="3:72" hidden="1" x14ac:dyDescent="0.25"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58">
        <f t="shared" si="4"/>
        <v>0</v>
      </c>
    </row>
    <row r="314" spans="3:72" hidden="1" x14ac:dyDescent="0.25"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58">
        <f t="shared" si="4"/>
        <v>0</v>
      </c>
    </row>
    <row r="315" spans="3:72" hidden="1" x14ac:dyDescent="0.25"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58">
        <f t="shared" si="4"/>
        <v>0</v>
      </c>
    </row>
    <row r="316" spans="3:72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159">
        <f t="shared" ref="BT316" si="5">SUM(D316:BS316)</f>
        <v>0</v>
      </c>
    </row>
    <row r="317" spans="3:72" x14ac:dyDescent="0.25">
      <c r="C317" s="22" t="s">
        <v>49</v>
      </c>
      <c r="D317" s="147">
        <f t="shared" ref="D317:AI317" si="6">SUM(D8:D316)</f>
        <v>0</v>
      </c>
      <c r="E317" s="147">
        <f t="shared" si="6"/>
        <v>0</v>
      </c>
      <c r="F317" s="147">
        <f t="shared" si="6"/>
        <v>0</v>
      </c>
      <c r="G317" s="147">
        <f t="shared" si="6"/>
        <v>0</v>
      </c>
      <c r="H317" s="147">
        <f t="shared" si="6"/>
        <v>0</v>
      </c>
      <c r="I317" s="147">
        <f t="shared" si="6"/>
        <v>0</v>
      </c>
      <c r="J317" s="147">
        <f t="shared" si="6"/>
        <v>0</v>
      </c>
      <c r="K317" s="147">
        <f t="shared" si="6"/>
        <v>0</v>
      </c>
      <c r="L317" s="147">
        <f t="shared" si="6"/>
        <v>0</v>
      </c>
      <c r="M317" s="147">
        <f t="shared" si="6"/>
        <v>0</v>
      </c>
      <c r="N317" s="147">
        <f t="shared" si="6"/>
        <v>0</v>
      </c>
      <c r="O317" s="147">
        <f t="shared" si="6"/>
        <v>0</v>
      </c>
      <c r="P317" s="147">
        <f t="shared" si="6"/>
        <v>0</v>
      </c>
      <c r="Q317" s="147">
        <f t="shared" si="6"/>
        <v>0</v>
      </c>
      <c r="R317" s="147">
        <f t="shared" si="6"/>
        <v>0</v>
      </c>
      <c r="S317" s="147">
        <f t="shared" si="6"/>
        <v>0</v>
      </c>
      <c r="T317" s="147">
        <f t="shared" si="6"/>
        <v>0</v>
      </c>
      <c r="U317" s="147">
        <f t="shared" si="6"/>
        <v>0</v>
      </c>
      <c r="V317" s="147">
        <f t="shared" si="6"/>
        <v>0</v>
      </c>
      <c r="W317" s="147">
        <f t="shared" si="6"/>
        <v>0</v>
      </c>
      <c r="X317" s="147">
        <f t="shared" si="6"/>
        <v>0</v>
      </c>
      <c r="Y317" s="147">
        <f t="shared" si="6"/>
        <v>0</v>
      </c>
      <c r="Z317" s="147">
        <f t="shared" si="6"/>
        <v>0</v>
      </c>
      <c r="AA317" s="147">
        <f t="shared" si="6"/>
        <v>0</v>
      </c>
      <c r="AB317" s="147">
        <f t="shared" si="6"/>
        <v>0</v>
      </c>
      <c r="AC317" s="147">
        <f t="shared" si="6"/>
        <v>0</v>
      </c>
      <c r="AD317" s="147">
        <f t="shared" si="6"/>
        <v>0</v>
      </c>
      <c r="AE317" s="147">
        <f t="shared" si="6"/>
        <v>0</v>
      </c>
      <c r="AF317" s="147">
        <f t="shared" si="6"/>
        <v>0</v>
      </c>
      <c r="AG317" s="147">
        <f t="shared" si="6"/>
        <v>0</v>
      </c>
      <c r="AH317" s="147">
        <f t="shared" si="6"/>
        <v>0</v>
      </c>
      <c r="AI317" s="147">
        <f t="shared" si="6"/>
        <v>0</v>
      </c>
      <c r="AJ317" s="147">
        <f t="shared" ref="AJ317:BO317" si="7">SUM(AJ8:AJ316)</f>
        <v>0</v>
      </c>
      <c r="AK317" s="147">
        <f t="shared" si="7"/>
        <v>0</v>
      </c>
      <c r="AL317" s="147">
        <f t="shared" si="7"/>
        <v>0</v>
      </c>
      <c r="AM317" s="147">
        <f t="shared" si="7"/>
        <v>0</v>
      </c>
      <c r="AN317" s="147">
        <f t="shared" si="7"/>
        <v>0</v>
      </c>
      <c r="AO317" s="147">
        <f t="shared" si="7"/>
        <v>0</v>
      </c>
      <c r="AP317" s="147">
        <f t="shared" si="7"/>
        <v>0</v>
      </c>
      <c r="AQ317" s="147">
        <f t="shared" si="7"/>
        <v>0</v>
      </c>
      <c r="AR317" s="147">
        <f t="shared" si="7"/>
        <v>0</v>
      </c>
      <c r="AS317" s="147">
        <f t="shared" si="7"/>
        <v>0</v>
      </c>
      <c r="AT317" s="147">
        <f t="shared" si="7"/>
        <v>0</v>
      </c>
      <c r="AU317" s="147">
        <f t="shared" si="7"/>
        <v>0</v>
      </c>
      <c r="AV317" s="147">
        <f t="shared" si="7"/>
        <v>0</v>
      </c>
      <c r="AW317" s="147">
        <f t="shared" si="7"/>
        <v>0</v>
      </c>
      <c r="AX317" s="147">
        <f t="shared" si="7"/>
        <v>0</v>
      </c>
      <c r="AY317" s="147">
        <f t="shared" si="7"/>
        <v>0</v>
      </c>
      <c r="AZ317" s="147">
        <f t="shared" si="7"/>
        <v>0</v>
      </c>
      <c r="BA317" s="147">
        <f t="shared" si="7"/>
        <v>0</v>
      </c>
      <c r="BB317" s="147">
        <f t="shared" si="7"/>
        <v>0</v>
      </c>
      <c r="BC317" s="147">
        <f t="shared" si="7"/>
        <v>0</v>
      </c>
      <c r="BD317" s="147">
        <f t="shared" si="7"/>
        <v>0</v>
      </c>
      <c r="BE317" s="147">
        <f t="shared" si="7"/>
        <v>0</v>
      </c>
      <c r="BF317" s="147">
        <f t="shared" si="7"/>
        <v>0</v>
      </c>
      <c r="BG317" s="147">
        <f t="shared" si="7"/>
        <v>0</v>
      </c>
      <c r="BH317" s="147">
        <f t="shared" si="7"/>
        <v>0</v>
      </c>
      <c r="BI317" s="147">
        <f t="shared" si="7"/>
        <v>0</v>
      </c>
      <c r="BJ317" s="147">
        <f t="shared" si="7"/>
        <v>0</v>
      </c>
      <c r="BK317" s="147">
        <f t="shared" si="7"/>
        <v>0</v>
      </c>
      <c r="BL317" s="147">
        <f t="shared" si="7"/>
        <v>0</v>
      </c>
      <c r="BM317" s="147">
        <f t="shared" si="7"/>
        <v>0</v>
      </c>
      <c r="BN317" s="147">
        <f t="shared" si="7"/>
        <v>0</v>
      </c>
      <c r="BO317" s="147">
        <f t="shared" si="7"/>
        <v>0</v>
      </c>
      <c r="BP317" s="147">
        <f t="shared" ref="BP317:BS317" si="8">SUM(BP8:BP316)</f>
        <v>0</v>
      </c>
      <c r="BQ317" s="147">
        <f t="shared" si="8"/>
        <v>0</v>
      </c>
      <c r="BR317" s="147">
        <f t="shared" si="8"/>
        <v>0</v>
      </c>
      <c r="BS317" s="147">
        <f t="shared" si="8"/>
        <v>0</v>
      </c>
      <c r="BT317" s="147">
        <f>SUM(D317:BS317)</f>
        <v>0</v>
      </c>
    </row>
  </sheetData>
  <mergeCells count="1">
    <mergeCell ref="C6:C7"/>
  </mergeCells>
  <dataValidations disablePrompts="1" count="1">
    <dataValidation type="list" allowBlank="1" showInputMessage="1" showErrorMessage="1" sqref="D1" xr:uid="{A2CCAB6A-3AF9-4BA9-B131-550A16CD876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3463-F04D-4654-9115-B1ED2C8DCAAF}">
  <dimension ref="A1:XFC37"/>
  <sheetViews>
    <sheetView showGridLines="0" zoomScaleNormal="100" workbookViewId="0">
      <selection activeCell="H15" sqref="H15"/>
    </sheetView>
  </sheetViews>
  <sheetFormatPr defaultColWidth="9.140625" defaultRowHeight="15" x14ac:dyDescent="0.25"/>
  <cols>
    <col min="1" max="1" width="9.140625" style="33"/>
    <col min="2" max="2" width="20" style="33" customWidth="1"/>
    <col min="3" max="13" width="12.7109375" style="33" customWidth="1"/>
    <col min="14" max="18" width="9.140625" style="33"/>
    <col min="19" max="19" width="9.140625" style="33" customWidth="1"/>
    <col min="20" max="16384" width="9.140625" style="33"/>
  </cols>
  <sheetData>
    <row r="1" spans="1:1023 1025:2047 2049:3071 3073:4095 4097:5119 5121:6143 6145:7167 7169:8191 8193:9215 9217:10239 10241:11263 11265:12287 12289:13311 13313:14335 14337:15359 15361:16383" ht="18" thickBot="1" x14ac:dyDescent="0.35">
      <c r="A1" s="118" t="s">
        <v>198</v>
      </c>
      <c r="B1" s="119"/>
      <c r="C1" s="119"/>
      <c r="D1" s="120" t="s">
        <v>199</v>
      </c>
      <c r="E1" s="113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38"/>
    </row>
    <row r="2" spans="1:1023 1025:2047 2049:3071 3073:4095 4097:5119 5121:6143 6145:7167 7169:8191 8193:9215 9217:10239 10241:11263 11265:12287 12289:13311 13313:14335 14337:15359 15361:16383" ht="18.75" x14ac:dyDescent="0.3">
      <c r="A2" s="60"/>
      <c r="B2" s="68" t="s">
        <v>247</v>
      </c>
      <c r="V2" s="62"/>
    </row>
    <row r="3" spans="1:1023 1025:2047 2049:3071 3073:4095 4097:5119 5121:6143 6145:7167 7169:8191 8193:9215 9217:10239 10241:11263 11265:12287 12289:13311 13313:14335 14337:15359 15361:16383" ht="15" customHeight="1" thickBot="1" x14ac:dyDescent="0.35">
      <c r="A3" s="60"/>
      <c r="B3" s="68"/>
      <c r="V3" s="62"/>
    </row>
    <row r="4" spans="1:1023 1025:2047 2049:3071 3073:4095 4097:5119 5121:6143 6145:7167 7169:8191 8193:9215 9217:10239 10241:11263 11265:12287 12289:13311 13313:14335 14337:15359 15361:16383" ht="15" customHeight="1" x14ac:dyDescent="0.25">
      <c r="A4" s="60"/>
      <c r="B4" s="33" t="s">
        <v>0</v>
      </c>
      <c r="C4" s="34" t="s">
        <v>248</v>
      </c>
      <c r="D4" s="34" t="s">
        <v>249</v>
      </c>
      <c r="E4" s="34" t="s">
        <v>250</v>
      </c>
      <c r="F4" s="34" t="s">
        <v>251</v>
      </c>
      <c r="I4" s="26" t="s">
        <v>116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62"/>
    </row>
    <row r="5" spans="1:1023 1025:2047 2049:3071 3073:4095 4097:5119 5121:6143 6145:7167 7169:8191 8193:9215 9217:10239 10241:11263 11265:12287 12289:13311 13313:14335 14337:15359 15361:16383" ht="15" customHeight="1" x14ac:dyDescent="0.25">
      <c r="A5" s="60"/>
      <c r="B5" s="37">
        <f>'Quarterly Experience Exhibit'!C12</f>
        <v>2023</v>
      </c>
      <c r="C5" s="201"/>
      <c r="D5" s="201"/>
      <c r="E5" s="202">
        <f>C5+D5</f>
        <v>0</v>
      </c>
      <c r="F5" s="206" t="e">
        <f>D5/E5</f>
        <v>#DIV/0!</v>
      </c>
      <c r="I5" s="6"/>
      <c r="J5" t="s">
        <v>254</v>
      </c>
      <c r="K5"/>
      <c r="L5"/>
      <c r="M5"/>
      <c r="N5"/>
      <c r="O5"/>
      <c r="P5"/>
      <c r="Q5"/>
      <c r="R5"/>
      <c r="S5"/>
      <c r="T5"/>
      <c r="U5" s="7"/>
      <c r="V5" s="62"/>
    </row>
    <row r="6" spans="1:1023 1025:2047 2049:3071 3073:4095 4097:5119 5121:6143 6145:7167 7169:8191 8193:9215 9217:10239 10241:11263 11265:12287 12289:13311 13313:14335 14337:15359 15361:16383" ht="15" customHeight="1" x14ac:dyDescent="0.25">
      <c r="A6" s="60"/>
      <c r="B6" s="60">
        <f>'Quarterly Experience Exhibit'!C17</f>
        <v>2024</v>
      </c>
      <c r="C6" s="203"/>
      <c r="D6" s="203"/>
      <c r="E6" s="204">
        <f t="shared" ref="E6" si="0">C6+D6</f>
        <v>0</v>
      </c>
      <c r="F6" s="207" t="e">
        <f t="shared" ref="F6" si="1">D6/E6</f>
        <v>#DIV/0!</v>
      </c>
      <c r="I6" s="6"/>
      <c r="J6" t="s">
        <v>252</v>
      </c>
      <c r="K6"/>
      <c r="L6"/>
      <c r="M6"/>
      <c r="N6"/>
      <c r="O6"/>
      <c r="P6"/>
      <c r="Q6"/>
      <c r="R6"/>
      <c r="S6"/>
      <c r="T6"/>
      <c r="U6" s="7"/>
      <c r="V6" s="62"/>
    </row>
    <row r="7" spans="1:1023 1025:2047 2049:3071 3073:4095 4097:5119 5121:6143 6145:7167 7169:8191 8193:9215 9217:10239 10241:11263 11265:12287 12289:13311 13313:14335 14337:15359 15361:16383" ht="15" customHeight="1" x14ac:dyDescent="0.25">
      <c r="A7" s="60"/>
      <c r="B7" s="60">
        <f>'Quarterly Experience Exhibit'!C22</f>
        <v>2025</v>
      </c>
      <c r="C7" s="203"/>
      <c r="D7" s="203"/>
      <c r="E7" s="204">
        <f>C7+D7</f>
        <v>0</v>
      </c>
      <c r="F7" s="207" t="e">
        <f>D7/E7</f>
        <v>#DIV/0!</v>
      </c>
      <c r="I7" s="6"/>
      <c r="J7" t="s">
        <v>253</v>
      </c>
      <c r="K7"/>
      <c r="L7"/>
      <c r="M7"/>
      <c r="N7"/>
      <c r="O7"/>
      <c r="P7"/>
      <c r="Q7"/>
      <c r="R7"/>
      <c r="S7"/>
      <c r="T7"/>
      <c r="U7" s="7"/>
      <c r="V7" s="62"/>
    </row>
    <row r="8" spans="1:1023 1025:2047 2049:3071 3073:4095 4097:5119 5121:6143 6145:7167 7169:8191 8193:9215 9217:10239 10241:11263 11265:12287 12289:13311 13313:14335 14337:15359 15361:16383" ht="15" customHeight="1" x14ac:dyDescent="0.25">
      <c r="A8" s="60"/>
      <c r="B8" s="60">
        <f>'Quarterly Experience Exhibit'!C25</f>
        <v>2026</v>
      </c>
      <c r="C8" s="203"/>
      <c r="D8" s="203"/>
      <c r="E8" s="204">
        <f>C8+D8</f>
        <v>0</v>
      </c>
      <c r="F8" s="207" t="e">
        <f>D8/E8</f>
        <v>#DIV/0!</v>
      </c>
      <c r="I8" s="6"/>
      <c r="J8" s="242" t="str">
        <f>"For years "&amp;Instructions!$L$3-4&amp;"-"&amp;Instructions!$L$3-1&amp;", assume members with Jan-Feb effective dates are OEP members and Mar-Dec effective dates are SEP members"</f>
        <v>For years 2023-2026, assume members with Jan-Feb effective dates are OEP members and Mar-Dec effective dates are SEP members</v>
      </c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8"/>
      <c r="V8" s="62"/>
    </row>
    <row r="9" spans="1:1023 1025:2047 2049:3071 3073:4095 4097:5119 5121:6143 6145:7167 7169:8191 8193:9215 9217:10239 10241:11263 11265:12287 12289:13311 13313:14335 14337:15359 15361:16383" x14ac:dyDescent="0.25">
      <c r="A9" s="60"/>
      <c r="B9" s="65">
        <f>'Quarterly Experience Exhibit'!C26</f>
        <v>2027</v>
      </c>
      <c r="C9" s="205"/>
      <c r="D9" s="205"/>
      <c r="E9" s="148">
        <f>C9+D9</f>
        <v>0</v>
      </c>
      <c r="F9" s="208" t="e">
        <f>D9/E9</f>
        <v>#DIV/0!</v>
      </c>
      <c r="I9" s="6"/>
      <c r="J9" s="242" t="str">
        <f>"For year "&amp;Instructions!$L$3&amp;", assume members with January effective dates are OEP members and Feb-Dec effective dates are SEP members"</f>
        <v>For year 2027, assume members with January effective dates are OEP members and Feb-Dec effective dates are SEP members</v>
      </c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8"/>
      <c r="V9" s="62"/>
    </row>
    <row r="10" spans="1:1023 1025:2047 2049:3071 3073:4095 4097:5119 5121:6143 6145:7167 7169:8191 8193:9215 9217:10239 10241:11263 11265:12287 12289:13311 13313:14335 14337:15359 15361:16383" x14ac:dyDescent="0.25">
      <c r="A10" s="60"/>
      <c r="I10" s="211"/>
      <c r="J10" s="235" t="str">
        <f>"For "&amp;Instructions!$L$3-2&amp;" &amp; prior, please enter actual MMs. For "&amp;Instructions!$L$3-1&amp;" and forward please enter projected MMs"</f>
        <v>For 2025 &amp; prior, please enter actual MMs. For 2026 and forward please enter projected MMs</v>
      </c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8"/>
      <c r="V10" s="62"/>
    </row>
    <row r="11" spans="1:1023 1025:2047 2049:3071 3073:4095 4097:5119 5121:6143 6145:7167 7169:8191 8193:9215 9217:10239 10241:11263 11265:12287 12289:13311 13313:14335 14337:15359 15361:16383" x14ac:dyDescent="0.25">
      <c r="A11" s="60"/>
      <c r="B11" s="209" t="s">
        <v>154</v>
      </c>
      <c r="E11" s="210">
        <f>SUM(E5:E9)-SUM('Quarterly Experience Exhibit'!D12,'Quarterly Experience Exhibit'!D17,'Quarterly Experience Exhibit'!D22,'Quarterly Experience Exhibit'!D25,'Quarterly Experience Exhibit'!D26)</f>
        <v>0</v>
      </c>
      <c r="I11" s="211"/>
      <c r="J11" s="235"/>
      <c r="K11" s="235" t="str">
        <f>""&amp;Instructions!$L$3-1&amp;" will be partly actuals"</f>
        <v>2026 will be partly actuals</v>
      </c>
      <c r="L11" s="235"/>
      <c r="M11" s="235"/>
      <c r="N11" s="235"/>
      <c r="O11" s="235"/>
      <c r="P11" s="235"/>
      <c r="Q11" s="235"/>
      <c r="R11" s="235"/>
      <c r="S11" s="235"/>
      <c r="T11" s="235"/>
      <c r="U11" s="238"/>
      <c r="V11" s="62"/>
    </row>
    <row r="12" spans="1:1023 1025:2047 2049:3071 3073:4095 4097:5119 5121:6143 6145:7167 7169:8191 8193:9215 9217:10239 10241:11263 11265:12287 12289:13311 13313:14335 14337:15359 15361:16383" x14ac:dyDescent="0.25">
      <c r="A12" s="60"/>
      <c r="E12" s="63"/>
      <c r="I12" s="6"/>
      <c r="J12" s="235" t="s">
        <v>271</v>
      </c>
      <c r="K12" s="241"/>
      <c r="L12" s="243"/>
      <c r="M12" s="243"/>
      <c r="N12" s="243"/>
      <c r="O12" s="243"/>
      <c r="P12" s="243"/>
      <c r="Q12" s="243"/>
      <c r="R12" s="243"/>
      <c r="S12" s="243"/>
      <c r="T12" s="243"/>
      <c r="U12" s="244"/>
      <c r="V12" s="62"/>
    </row>
    <row r="13" spans="1:1023 1025:2047 2049:3071 3073:4095 4097:5119 5121:6143 6145:7167 7169:8191 8193:9215 9217:10239 10241:11263 11265:12287 12289:13311 13313:14335 14337:15359 15361:16383" x14ac:dyDescent="0.25">
      <c r="A13" s="60"/>
      <c r="I13" s="6"/>
      <c r="J13"/>
      <c r="K13"/>
      <c r="U13" s="212"/>
      <c r="V13" s="62"/>
    </row>
    <row r="14" spans="1:1023 1025:2047 2049:3071 3073:4095 4097:5119 5121:6143 6145:7167 7169:8191 8193:9215 9217:10239 10241:11263 11265:12287 12289:13311 13313:14335 14337:15359 15361:16383" ht="15.75" thickBot="1" x14ac:dyDescent="0.3">
      <c r="A14" s="60"/>
      <c r="I14" s="213"/>
      <c r="J14" s="214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6"/>
      <c r="V14" s="62"/>
    </row>
    <row r="15" spans="1:1023 1025:2047 2049:3071 3073:4095 4097:5119 5121:6143 6145:7167 7169:8191 8193:9215 9217:10239 10241:11263 11265:12287 12289:13311 13313:14335 14337:15359 15361:16383" x14ac:dyDescent="0.25">
      <c r="A15"/>
      <c r="C15"/>
      <c r="E15"/>
      <c r="G15"/>
      <c r="J15" s="125"/>
      <c r="K15"/>
      <c r="L15"/>
      <c r="M15"/>
      <c r="N15"/>
      <c r="O15"/>
      <c r="P15"/>
      <c r="Q15"/>
      <c r="R15"/>
      <c r="S15"/>
      <c r="T15"/>
      <c r="U15" s="228"/>
      <c r="V15" s="62"/>
      <c r="W15"/>
      <c r="Y15"/>
      <c r="AA15"/>
      <c r="AC15"/>
      <c r="AE15"/>
      <c r="AG15"/>
      <c r="AI15"/>
      <c r="AK15"/>
      <c r="AM15"/>
      <c r="AO15"/>
      <c r="AQ15"/>
      <c r="AS15"/>
      <c r="AU15"/>
      <c r="AW15"/>
      <c r="AY15"/>
      <c r="BA15"/>
      <c r="BC15"/>
      <c r="BE15"/>
      <c r="BG15"/>
      <c r="BI15"/>
      <c r="BK15"/>
      <c r="BM15"/>
      <c r="BO15"/>
      <c r="BQ15"/>
      <c r="BS15"/>
      <c r="BU15"/>
      <c r="BW15"/>
      <c r="BY15"/>
      <c r="CA15"/>
      <c r="CC15"/>
      <c r="CE15"/>
      <c r="CG15"/>
      <c r="CI15"/>
      <c r="CK15"/>
      <c r="CM15"/>
      <c r="CO15"/>
      <c r="CQ15"/>
      <c r="CS15"/>
      <c r="CU15"/>
      <c r="CW15"/>
      <c r="CY15"/>
      <c r="DA15"/>
      <c r="DC15"/>
      <c r="DE15"/>
      <c r="DG15"/>
      <c r="DI15"/>
      <c r="DK15"/>
      <c r="DM15"/>
      <c r="DO15"/>
      <c r="DQ15"/>
      <c r="DS15"/>
      <c r="DU15"/>
      <c r="DW15"/>
      <c r="DY15"/>
      <c r="EA15"/>
      <c r="EC15"/>
      <c r="EE15"/>
      <c r="EG15"/>
      <c r="EI15"/>
      <c r="EK15"/>
      <c r="EM15"/>
      <c r="EO15"/>
      <c r="EQ15"/>
      <c r="ES15"/>
      <c r="EU15"/>
      <c r="EW15"/>
      <c r="EY15"/>
      <c r="FA15"/>
      <c r="FC15"/>
      <c r="FE15"/>
      <c r="FG15"/>
      <c r="FI15"/>
      <c r="FK15"/>
      <c r="FM15"/>
      <c r="FO15"/>
      <c r="FQ15"/>
      <c r="FS15"/>
      <c r="FU15"/>
      <c r="FW15"/>
      <c r="FY15"/>
      <c r="GA15"/>
      <c r="GC15"/>
      <c r="GE15"/>
      <c r="GG15"/>
      <c r="GI15"/>
      <c r="GK15"/>
      <c r="GM15"/>
      <c r="GO15"/>
      <c r="GQ15"/>
      <c r="GS15"/>
      <c r="GU15"/>
      <c r="GW15"/>
      <c r="GY15"/>
      <c r="HA15"/>
      <c r="HC15"/>
      <c r="HE15"/>
      <c r="HG15"/>
      <c r="HI15"/>
      <c r="HK15"/>
      <c r="HM15"/>
      <c r="HO15"/>
      <c r="HQ15"/>
      <c r="HS15"/>
      <c r="HU15"/>
      <c r="HW15"/>
      <c r="HY15"/>
      <c r="IA15"/>
      <c r="IC15"/>
      <c r="IE15"/>
      <c r="IG15"/>
      <c r="II15"/>
      <c r="IK15"/>
      <c r="IM15"/>
      <c r="IO15"/>
      <c r="IQ15"/>
      <c r="IS15"/>
      <c r="IU15"/>
      <c r="IW15"/>
      <c r="IY15"/>
      <c r="JA15"/>
      <c r="JC15"/>
      <c r="JE15"/>
      <c r="JG15"/>
      <c r="JI15"/>
      <c r="JK15"/>
      <c r="JM15"/>
      <c r="JO15"/>
      <c r="JQ15"/>
      <c r="JS15"/>
      <c r="JU15"/>
      <c r="JW15"/>
      <c r="JY15"/>
      <c r="KA15"/>
      <c r="KC15"/>
      <c r="KE15"/>
      <c r="KG15"/>
      <c r="KI15"/>
      <c r="KK15"/>
      <c r="KM15"/>
      <c r="KO15"/>
      <c r="KQ15"/>
      <c r="KS15"/>
      <c r="KU15"/>
      <c r="KW15"/>
      <c r="KY15"/>
      <c r="LA15"/>
      <c r="LC15"/>
      <c r="LE15"/>
      <c r="LG15"/>
      <c r="LI15"/>
      <c r="LK15"/>
      <c r="LM15"/>
      <c r="LO15"/>
      <c r="LQ15"/>
      <c r="LS15"/>
      <c r="LU15"/>
      <c r="LW15"/>
      <c r="LY15"/>
      <c r="MA15"/>
      <c r="MC15"/>
      <c r="ME15"/>
      <c r="MG15"/>
      <c r="MI15"/>
      <c r="MK15"/>
      <c r="MM15"/>
      <c r="MO15"/>
      <c r="MQ15"/>
      <c r="MS15"/>
      <c r="MU15"/>
      <c r="MW15"/>
      <c r="MY15"/>
      <c r="NA15"/>
      <c r="NC15"/>
      <c r="NE15"/>
      <c r="NG15"/>
      <c r="NI15"/>
      <c r="NK15"/>
      <c r="NM15"/>
      <c r="NO15"/>
      <c r="NQ15"/>
      <c r="NS15"/>
      <c r="NU15"/>
      <c r="NW15"/>
      <c r="NY15"/>
      <c r="OA15"/>
      <c r="OC15"/>
      <c r="OE15"/>
      <c r="OG15"/>
      <c r="OI15"/>
      <c r="OK15"/>
      <c r="OM15"/>
      <c r="OO15"/>
      <c r="OQ15"/>
      <c r="OS15"/>
      <c r="OU15"/>
      <c r="OW15"/>
      <c r="OY15"/>
      <c r="PA15"/>
      <c r="PC15"/>
      <c r="PE15"/>
      <c r="PG15"/>
      <c r="PI15"/>
      <c r="PK15"/>
      <c r="PM15"/>
      <c r="PO15"/>
      <c r="PQ15"/>
      <c r="PS15"/>
      <c r="PU15"/>
      <c r="PW15"/>
      <c r="PY15"/>
      <c r="QA15"/>
      <c r="QC15"/>
      <c r="QE15"/>
      <c r="QG15"/>
      <c r="QI15"/>
      <c r="QK15"/>
      <c r="QM15"/>
      <c r="QO15"/>
      <c r="QQ15"/>
      <c r="QS15"/>
      <c r="QU15"/>
      <c r="QW15"/>
      <c r="QY15"/>
      <c r="RA15"/>
      <c r="RC15"/>
      <c r="RE15"/>
      <c r="RG15"/>
      <c r="RI15"/>
      <c r="RK15"/>
      <c r="RM15"/>
      <c r="RO15"/>
      <c r="RQ15"/>
      <c r="RS15"/>
      <c r="RU15"/>
      <c r="RW15"/>
      <c r="RY15"/>
      <c r="SA15"/>
      <c r="SC15"/>
      <c r="SE15"/>
      <c r="SG15"/>
      <c r="SI15"/>
      <c r="SK15"/>
      <c r="SM15"/>
      <c r="SO15"/>
      <c r="SQ15"/>
      <c r="SS15"/>
      <c r="SU15"/>
      <c r="SW15"/>
      <c r="SY15"/>
      <c r="TA15"/>
      <c r="TC15"/>
      <c r="TE15"/>
      <c r="TG15"/>
      <c r="TI15"/>
      <c r="TK15"/>
      <c r="TM15"/>
      <c r="TO15"/>
      <c r="TQ15"/>
      <c r="TS15"/>
      <c r="TU15"/>
      <c r="TW15"/>
      <c r="TY15"/>
      <c r="UA15"/>
      <c r="UC15"/>
      <c r="UE15"/>
      <c r="UG15"/>
      <c r="UI15"/>
      <c r="UK15"/>
      <c r="UM15"/>
      <c r="UO15"/>
      <c r="UQ15"/>
      <c r="US15"/>
      <c r="UU15"/>
      <c r="UW15"/>
      <c r="UY15"/>
      <c r="VA15"/>
      <c r="VC15"/>
      <c r="VE15"/>
      <c r="VG15"/>
      <c r="VI15"/>
      <c r="VK15"/>
      <c r="VM15"/>
      <c r="VO15"/>
      <c r="VQ15"/>
      <c r="VS15"/>
      <c r="VU15"/>
      <c r="VW15"/>
      <c r="VY15"/>
      <c r="WA15"/>
      <c r="WC15"/>
      <c r="WE15"/>
      <c r="WG15"/>
      <c r="WI15"/>
      <c r="WK15"/>
      <c r="WM15"/>
      <c r="WO15"/>
      <c r="WQ15"/>
      <c r="WS15"/>
      <c r="WU15"/>
      <c r="WW15"/>
      <c r="WY15"/>
      <c r="XA15"/>
      <c r="XC15"/>
      <c r="XE15"/>
      <c r="XG15"/>
      <c r="XI15"/>
      <c r="XK15"/>
      <c r="XM15"/>
      <c r="XO15"/>
      <c r="XQ15"/>
      <c r="XS15"/>
      <c r="XU15"/>
      <c r="XW15"/>
      <c r="XY15"/>
      <c r="YA15"/>
      <c r="YC15"/>
      <c r="YE15"/>
      <c r="YG15"/>
      <c r="YI15"/>
      <c r="YK15"/>
      <c r="YM15"/>
      <c r="YO15"/>
      <c r="YQ15"/>
      <c r="YS15"/>
      <c r="YU15"/>
      <c r="YW15"/>
      <c r="YY15"/>
      <c r="ZA15"/>
      <c r="ZC15"/>
      <c r="ZE15"/>
      <c r="ZG15"/>
      <c r="ZI15"/>
      <c r="ZK15"/>
      <c r="ZM15"/>
      <c r="ZO15"/>
      <c r="ZQ15"/>
      <c r="ZS15"/>
      <c r="ZU15"/>
      <c r="ZW15"/>
      <c r="ZY15"/>
      <c r="AAA15"/>
      <c r="AAC15"/>
      <c r="AAE15"/>
      <c r="AAG15"/>
      <c r="AAI15"/>
      <c r="AAK15"/>
      <c r="AAM15"/>
      <c r="AAO15"/>
      <c r="AAQ15"/>
      <c r="AAS15"/>
      <c r="AAU15"/>
      <c r="AAW15"/>
      <c r="AAY15"/>
      <c r="ABA15"/>
      <c r="ABC15"/>
      <c r="ABE15"/>
      <c r="ABG15"/>
      <c r="ABI15"/>
      <c r="ABK15"/>
      <c r="ABM15"/>
      <c r="ABO15"/>
      <c r="ABQ15"/>
      <c r="ABS15"/>
      <c r="ABU15"/>
      <c r="ABW15"/>
      <c r="ABY15"/>
      <c r="ACA15"/>
      <c r="ACC15"/>
      <c r="ACE15"/>
      <c r="ACG15"/>
      <c r="ACI15"/>
      <c r="ACK15"/>
      <c r="ACM15"/>
      <c r="ACO15"/>
      <c r="ACQ15"/>
      <c r="ACS15"/>
      <c r="ACU15"/>
      <c r="ACW15"/>
      <c r="ACY15"/>
      <c r="ADA15"/>
      <c r="ADC15"/>
      <c r="ADE15"/>
      <c r="ADG15"/>
      <c r="ADI15"/>
      <c r="ADK15"/>
      <c r="ADM15"/>
      <c r="ADO15"/>
      <c r="ADQ15"/>
      <c r="ADS15"/>
      <c r="ADU15"/>
      <c r="ADW15"/>
      <c r="ADY15"/>
      <c r="AEA15"/>
      <c r="AEC15"/>
      <c r="AEE15"/>
      <c r="AEG15"/>
      <c r="AEI15"/>
      <c r="AEK15"/>
      <c r="AEM15"/>
      <c r="AEO15"/>
      <c r="AEQ15"/>
      <c r="AES15"/>
      <c r="AEU15"/>
      <c r="AEW15"/>
      <c r="AEY15"/>
      <c r="AFA15"/>
      <c r="AFC15"/>
      <c r="AFE15"/>
      <c r="AFG15"/>
      <c r="AFI15"/>
      <c r="AFK15"/>
      <c r="AFM15"/>
      <c r="AFO15"/>
      <c r="AFQ15"/>
      <c r="AFS15"/>
      <c r="AFU15"/>
      <c r="AFW15"/>
      <c r="AFY15"/>
      <c r="AGA15"/>
      <c r="AGC15"/>
      <c r="AGE15"/>
      <c r="AGG15"/>
      <c r="AGI15"/>
      <c r="AGK15"/>
      <c r="AGM15"/>
      <c r="AGO15"/>
      <c r="AGQ15"/>
      <c r="AGS15"/>
      <c r="AGU15"/>
      <c r="AGW15"/>
      <c r="AGY15"/>
      <c r="AHA15"/>
      <c r="AHC15"/>
      <c r="AHE15"/>
      <c r="AHG15"/>
      <c r="AHI15"/>
      <c r="AHK15"/>
      <c r="AHM15"/>
      <c r="AHO15"/>
      <c r="AHQ15"/>
      <c r="AHS15"/>
      <c r="AHU15"/>
      <c r="AHW15"/>
      <c r="AHY15"/>
      <c r="AIA15"/>
      <c r="AIC15"/>
      <c r="AIE15"/>
      <c r="AIG15"/>
      <c r="AII15"/>
      <c r="AIK15"/>
      <c r="AIM15"/>
      <c r="AIO15"/>
      <c r="AIQ15"/>
      <c r="AIS15"/>
      <c r="AIU15"/>
      <c r="AIW15"/>
      <c r="AIY15"/>
      <c r="AJA15"/>
      <c r="AJC15"/>
      <c r="AJE15"/>
      <c r="AJG15"/>
      <c r="AJI15"/>
      <c r="AJK15"/>
      <c r="AJM15"/>
      <c r="AJO15"/>
      <c r="AJQ15"/>
      <c r="AJS15"/>
      <c r="AJU15"/>
      <c r="AJW15"/>
      <c r="AJY15"/>
      <c r="AKA15"/>
      <c r="AKC15"/>
      <c r="AKE15"/>
      <c r="AKG15"/>
      <c r="AKI15"/>
      <c r="AKK15"/>
      <c r="AKM15"/>
      <c r="AKO15"/>
      <c r="AKQ15"/>
      <c r="AKS15"/>
      <c r="AKU15"/>
      <c r="AKW15"/>
      <c r="AKY15"/>
      <c r="ALA15"/>
      <c r="ALC15"/>
      <c r="ALE15"/>
      <c r="ALG15"/>
      <c r="ALI15"/>
      <c r="ALK15"/>
      <c r="ALM15"/>
      <c r="ALO15"/>
      <c r="ALQ15"/>
      <c r="ALS15"/>
      <c r="ALU15"/>
      <c r="ALW15"/>
      <c r="ALY15"/>
      <c r="AMA15"/>
      <c r="AMC15"/>
      <c r="AME15"/>
      <c r="AMG15"/>
      <c r="AMI15"/>
      <c r="AMK15"/>
      <c r="AMM15"/>
      <c r="AMO15"/>
      <c r="AMQ15"/>
      <c r="AMS15"/>
      <c r="AMU15"/>
      <c r="AMW15"/>
      <c r="AMY15"/>
      <c r="ANA15"/>
      <c r="ANC15"/>
      <c r="ANE15"/>
      <c r="ANG15"/>
      <c r="ANI15"/>
      <c r="ANK15"/>
      <c r="ANM15"/>
      <c r="ANO15"/>
      <c r="ANQ15"/>
      <c r="ANS15"/>
      <c r="ANU15"/>
      <c r="ANW15"/>
      <c r="ANY15"/>
      <c r="AOA15"/>
      <c r="AOC15"/>
      <c r="AOE15"/>
      <c r="AOG15"/>
      <c r="AOI15"/>
      <c r="AOK15"/>
      <c r="AOM15"/>
      <c r="AOO15"/>
      <c r="AOQ15"/>
      <c r="AOS15"/>
      <c r="AOU15"/>
      <c r="AOW15"/>
      <c r="AOY15"/>
      <c r="APA15"/>
      <c r="APC15"/>
      <c r="APE15"/>
      <c r="APG15"/>
      <c r="API15"/>
      <c r="APK15"/>
      <c r="APM15"/>
      <c r="APO15"/>
      <c r="APQ15"/>
      <c r="APS15"/>
      <c r="APU15"/>
      <c r="APW15"/>
      <c r="APY15"/>
      <c r="AQA15"/>
      <c r="AQC15"/>
      <c r="AQE15"/>
      <c r="AQG15"/>
      <c r="AQI15"/>
      <c r="AQK15"/>
      <c r="AQM15"/>
      <c r="AQO15"/>
      <c r="AQQ15"/>
      <c r="AQS15"/>
      <c r="AQU15"/>
      <c r="AQW15"/>
      <c r="AQY15"/>
      <c r="ARA15"/>
      <c r="ARC15"/>
      <c r="ARE15"/>
      <c r="ARG15"/>
      <c r="ARI15"/>
      <c r="ARK15"/>
      <c r="ARM15"/>
      <c r="ARO15"/>
      <c r="ARQ15"/>
      <c r="ARS15"/>
      <c r="ARU15"/>
      <c r="ARW15"/>
      <c r="ARY15"/>
      <c r="ASA15"/>
      <c r="ASC15"/>
      <c r="ASE15"/>
      <c r="ASG15"/>
      <c r="ASI15"/>
      <c r="ASK15"/>
      <c r="ASM15"/>
      <c r="ASO15"/>
      <c r="ASQ15"/>
      <c r="ASS15"/>
      <c r="ASU15"/>
      <c r="ASW15"/>
      <c r="ASY15"/>
      <c r="ATA15"/>
      <c r="ATC15"/>
      <c r="ATE15"/>
      <c r="ATG15"/>
      <c r="ATI15"/>
      <c r="ATK15"/>
      <c r="ATM15"/>
      <c r="ATO15"/>
      <c r="ATQ15"/>
      <c r="ATS15"/>
      <c r="ATU15"/>
      <c r="ATW15"/>
      <c r="ATY15"/>
      <c r="AUA15"/>
      <c r="AUC15"/>
      <c r="AUE15"/>
      <c r="AUG15"/>
      <c r="AUI15"/>
      <c r="AUK15"/>
      <c r="AUM15"/>
      <c r="AUO15"/>
      <c r="AUQ15"/>
      <c r="AUS15"/>
      <c r="AUU15"/>
      <c r="AUW15"/>
      <c r="AUY15"/>
      <c r="AVA15"/>
      <c r="AVC15"/>
      <c r="AVE15"/>
      <c r="AVG15"/>
      <c r="AVI15"/>
      <c r="AVK15"/>
      <c r="AVM15"/>
      <c r="AVO15"/>
      <c r="AVQ15"/>
      <c r="AVS15"/>
      <c r="AVU15"/>
      <c r="AVW15"/>
      <c r="AVY15"/>
      <c r="AWA15"/>
      <c r="AWC15"/>
      <c r="AWE15"/>
      <c r="AWG15"/>
      <c r="AWI15"/>
      <c r="AWK15"/>
      <c r="AWM15"/>
      <c r="AWO15"/>
      <c r="AWQ15"/>
      <c r="AWS15"/>
      <c r="AWU15"/>
      <c r="AWW15"/>
      <c r="AWY15"/>
      <c r="AXA15"/>
      <c r="AXC15"/>
      <c r="AXE15"/>
      <c r="AXG15"/>
      <c r="AXI15"/>
      <c r="AXK15"/>
      <c r="AXM15"/>
      <c r="AXO15"/>
      <c r="AXQ15"/>
      <c r="AXS15"/>
      <c r="AXU15"/>
      <c r="AXW15"/>
      <c r="AXY15"/>
      <c r="AYA15"/>
      <c r="AYC15"/>
      <c r="AYE15"/>
      <c r="AYG15"/>
      <c r="AYI15"/>
      <c r="AYK15"/>
      <c r="AYM15"/>
      <c r="AYO15"/>
      <c r="AYQ15"/>
      <c r="AYS15"/>
      <c r="AYU15"/>
      <c r="AYW15"/>
      <c r="AYY15"/>
      <c r="AZA15"/>
      <c r="AZC15"/>
      <c r="AZE15"/>
      <c r="AZG15"/>
      <c r="AZI15"/>
      <c r="AZK15"/>
      <c r="AZM15"/>
      <c r="AZO15"/>
      <c r="AZQ15"/>
      <c r="AZS15"/>
      <c r="AZU15"/>
      <c r="AZW15"/>
      <c r="AZY15"/>
      <c r="BAA15"/>
      <c r="BAC15"/>
      <c r="BAE15"/>
      <c r="BAG15"/>
      <c r="BAI15"/>
      <c r="BAK15"/>
      <c r="BAM15"/>
      <c r="BAO15"/>
      <c r="BAQ15"/>
      <c r="BAS15"/>
      <c r="BAU15"/>
      <c r="BAW15"/>
      <c r="BAY15"/>
      <c r="BBA15"/>
      <c r="BBC15"/>
      <c r="BBE15"/>
      <c r="BBG15"/>
      <c r="BBI15"/>
      <c r="BBK15"/>
      <c r="BBM15"/>
      <c r="BBO15"/>
      <c r="BBQ15"/>
      <c r="BBS15"/>
      <c r="BBU15"/>
      <c r="BBW15"/>
      <c r="BBY15"/>
      <c r="BCA15"/>
      <c r="BCC15"/>
      <c r="BCE15"/>
      <c r="BCG15"/>
      <c r="BCI15"/>
      <c r="BCK15"/>
      <c r="BCM15"/>
      <c r="BCO15"/>
      <c r="BCQ15"/>
      <c r="BCS15"/>
      <c r="BCU15"/>
      <c r="BCW15"/>
      <c r="BCY15"/>
      <c r="BDA15"/>
      <c r="BDC15"/>
      <c r="BDE15"/>
      <c r="BDG15"/>
      <c r="BDI15"/>
      <c r="BDK15"/>
      <c r="BDM15"/>
      <c r="BDO15"/>
      <c r="BDQ15"/>
      <c r="BDS15"/>
      <c r="BDU15"/>
      <c r="BDW15"/>
      <c r="BDY15"/>
      <c r="BEA15"/>
      <c r="BEC15"/>
      <c r="BEE15"/>
      <c r="BEG15"/>
      <c r="BEI15"/>
      <c r="BEK15"/>
      <c r="BEM15"/>
      <c r="BEO15"/>
      <c r="BEQ15"/>
      <c r="BES15"/>
      <c r="BEU15"/>
      <c r="BEW15"/>
      <c r="BEY15"/>
      <c r="BFA15"/>
      <c r="BFC15"/>
      <c r="BFE15"/>
      <c r="BFG15"/>
      <c r="BFI15"/>
      <c r="BFK15"/>
      <c r="BFM15"/>
      <c r="BFO15"/>
      <c r="BFQ15"/>
      <c r="BFS15"/>
      <c r="BFU15"/>
      <c r="BFW15"/>
      <c r="BFY15"/>
      <c r="BGA15"/>
      <c r="BGC15"/>
      <c r="BGE15"/>
      <c r="BGG15"/>
      <c r="BGI15"/>
      <c r="BGK15"/>
      <c r="BGM15"/>
      <c r="BGO15"/>
      <c r="BGQ15"/>
      <c r="BGS15"/>
      <c r="BGU15"/>
      <c r="BGW15"/>
      <c r="BGY15"/>
      <c r="BHA15"/>
      <c r="BHC15"/>
      <c r="BHE15"/>
      <c r="BHG15"/>
      <c r="BHI15"/>
      <c r="BHK15"/>
      <c r="BHM15"/>
      <c r="BHO15"/>
      <c r="BHQ15"/>
      <c r="BHS15"/>
      <c r="BHU15"/>
      <c r="BHW15"/>
      <c r="BHY15"/>
      <c r="BIA15"/>
      <c r="BIC15"/>
      <c r="BIE15"/>
      <c r="BIG15"/>
      <c r="BII15"/>
      <c r="BIK15"/>
      <c r="BIM15"/>
      <c r="BIO15"/>
      <c r="BIQ15"/>
      <c r="BIS15"/>
      <c r="BIU15"/>
      <c r="BIW15"/>
      <c r="BIY15"/>
      <c r="BJA15"/>
      <c r="BJC15"/>
      <c r="BJE15"/>
      <c r="BJG15"/>
      <c r="BJI15"/>
      <c r="BJK15"/>
      <c r="BJM15"/>
      <c r="BJO15"/>
      <c r="BJQ15"/>
      <c r="BJS15"/>
      <c r="BJU15"/>
      <c r="BJW15"/>
      <c r="BJY15"/>
      <c r="BKA15"/>
      <c r="BKC15"/>
      <c r="BKE15"/>
      <c r="BKG15"/>
      <c r="BKI15"/>
      <c r="BKK15"/>
      <c r="BKM15"/>
      <c r="BKO15"/>
      <c r="BKQ15"/>
      <c r="BKS15"/>
      <c r="BKU15"/>
      <c r="BKW15"/>
      <c r="BKY15"/>
      <c r="BLA15"/>
      <c r="BLC15"/>
      <c r="BLE15"/>
      <c r="BLG15"/>
      <c r="BLI15"/>
      <c r="BLK15"/>
      <c r="BLM15"/>
      <c r="BLO15"/>
      <c r="BLQ15"/>
      <c r="BLS15"/>
      <c r="BLU15"/>
      <c r="BLW15"/>
      <c r="BLY15"/>
      <c r="BMA15"/>
      <c r="BMC15"/>
      <c r="BME15"/>
      <c r="BMG15"/>
      <c r="BMI15"/>
      <c r="BMK15"/>
      <c r="BMM15"/>
      <c r="BMO15"/>
      <c r="BMQ15"/>
      <c r="BMS15"/>
      <c r="BMU15"/>
      <c r="BMW15"/>
      <c r="BMY15"/>
      <c r="BNA15"/>
      <c r="BNC15"/>
      <c r="BNE15"/>
      <c r="BNG15"/>
      <c r="BNI15"/>
      <c r="BNK15"/>
      <c r="BNM15"/>
      <c r="BNO15"/>
      <c r="BNQ15"/>
      <c r="BNS15"/>
      <c r="BNU15"/>
      <c r="BNW15"/>
      <c r="BNY15"/>
      <c r="BOA15"/>
      <c r="BOC15"/>
      <c r="BOE15"/>
      <c r="BOG15"/>
      <c r="BOI15"/>
      <c r="BOK15"/>
      <c r="BOM15"/>
      <c r="BOO15"/>
      <c r="BOQ15"/>
      <c r="BOS15"/>
      <c r="BOU15"/>
      <c r="BOW15"/>
      <c r="BOY15"/>
      <c r="BPA15"/>
      <c r="BPC15"/>
      <c r="BPE15"/>
      <c r="BPG15"/>
      <c r="BPI15"/>
      <c r="BPK15"/>
      <c r="BPM15"/>
      <c r="BPO15"/>
      <c r="BPQ15"/>
      <c r="BPS15"/>
      <c r="BPU15"/>
      <c r="BPW15"/>
      <c r="BPY15"/>
      <c r="BQA15"/>
      <c r="BQC15"/>
      <c r="BQE15"/>
      <c r="BQG15"/>
      <c r="BQI15"/>
      <c r="BQK15"/>
      <c r="BQM15"/>
      <c r="BQO15"/>
      <c r="BQQ15"/>
      <c r="BQS15"/>
      <c r="BQU15"/>
      <c r="BQW15"/>
      <c r="BQY15"/>
      <c r="BRA15"/>
      <c r="BRC15"/>
      <c r="BRE15"/>
      <c r="BRG15"/>
      <c r="BRI15"/>
      <c r="BRK15"/>
      <c r="BRM15"/>
      <c r="BRO15"/>
      <c r="BRQ15"/>
      <c r="BRS15"/>
      <c r="BRU15"/>
      <c r="BRW15"/>
      <c r="BRY15"/>
      <c r="BSA15"/>
      <c r="BSC15"/>
      <c r="BSE15"/>
      <c r="BSG15"/>
      <c r="BSI15"/>
      <c r="BSK15"/>
      <c r="BSM15"/>
      <c r="BSO15"/>
      <c r="BSQ15"/>
      <c r="BSS15"/>
      <c r="BSU15"/>
      <c r="BSW15"/>
      <c r="BSY15"/>
      <c r="BTA15"/>
      <c r="BTC15"/>
      <c r="BTE15"/>
      <c r="BTG15"/>
      <c r="BTI15"/>
      <c r="BTK15"/>
      <c r="BTM15"/>
      <c r="BTO15"/>
      <c r="BTQ15"/>
      <c r="BTS15"/>
      <c r="BTU15"/>
      <c r="BTW15"/>
      <c r="BTY15"/>
      <c r="BUA15"/>
      <c r="BUC15"/>
      <c r="BUE15"/>
      <c r="BUG15"/>
      <c r="BUI15"/>
      <c r="BUK15"/>
      <c r="BUM15"/>
      <c r="BUO15"/>
      <c r="BUQ15"/>
      <c r="BUS15"/>
      <c r="BUU15"/>
      <c r="BUW15"/>
      <c r="BUY15"/>
      <c r="BVA15"/>
      <c r="BVC15"/>
      <c r="BVE15"/>
      <c r="BVG15"/>
      <c r="BVI15"/>
      <c r="BVK15"/>
      <c r="BVM15"/>
      <c r="BVO15"/>
      <c r="BVQ15"/>
      <c r="BVS15"/>
      <c r="BVU15"/>
      <c r="BVW15"/>
      <c r="BVY15"/>
      <c r="BWA15"/>
      <c r="BWC15"/>
      <c r="BWE15"/>
      <c r="BWG15"/>
      <c r="BWI15"/>
      <c r="BWK15"/>
      <c r="BWM15"/>
      <c r="BWO15"/>
      <c r="BWQ15"/>
      <c r="BWS15"/>
      <c r="BWU15"/>
      <c r="BWW15"/>
      <c r="BWY15"/>
      <c r="BXA15"/>
      <c r="BXC15"/>
      <c r="BXE15"/>
      <c r="BXG15"/>
      <c r="BXI15"/>
      <c r="BXK15"/>
      <c r="BXM15"/>
      <c r="BXO15"/>
      <c r="BXQ15"/>
      <c r="BXS15"/>
      <c r="BXU15"/>
      <c r="BXW15"/>
      <c r="BXY15"/>
      <c r="BYA15"/>
      <c r="BYC15"/>
      <c r="BYE15"/>
      <c r="BYG15"/>
      <c r="BYI15"/>
      <c r="BYK15"/>
      <c r="BYM15"/>
      <c r="BYO15"/>
      <c r="BYQ15"/>
      <c r="BYS15"/>
      <c r="BYU15"/>
      <c r="BYW15"/>
      <c r="BYY15"/>
      <c r="BZA15"/>
      <c r="BZC15"/>
      <c r="BZE15"/>
      <c r="BZG15"/>
      <c r="BZI15"/>
      <c r="BZK15"/>
      <c r="BZM15"/>
      <c r="BZO15"/>
      <c r="BZQ15"/>
      <c r="BZS15"/>
      <c r="BZU15"/>
      <c r="BZW15"/>
      <c r="BZY15"/>
      <c r="CAA15"/>
      <c r="CAC15"/>
      <c r="CAE15"/>
      <c r="CAG15"/>
      <c r="CAI15"/>
      <c r="CAK15"/>
      <c r="CAM15"/>
      <c r="CAO15"/>
      <c r="CAQ15"/>
      <c r="CAS15"/>
      <c r="CAU15"/>
      <c r="CAW15"/>
      <c r="CAY15"/>
      <c r="CBA15"/>
      <c r="CBC15"/>
      <c r="CBE15"/>
      <c r="CBG15"/>
      <c r="CBI15"/>
      <c r="CBK15"/>
      <c r="CBM15"/>
      <c r="CBO15"/>
      <c r="CBQ15"/>
      <c r="CBS15"/>
      <c r="CBU15"/>
      <c r="CBW15"/>
      <c r="CBY15"/>
      <c r="CCA15"/>
      <c r="CCC15"/>
      <c r="CCE15"/>
      <c r="CCG15"/>
      <c r="CCI15"/>
      <c r="CCK15"/>
      <c r="CCM15"/>
      <c r="CCO15"/>
      <c r="CCQ15"/>
      <c r="CCS15"/>
      <c r="CCU15"/>
      <c r="CCW15"/>
      <c r="CCY15"/>
      <c r="CDA15"/>
      <c r="CDC15"/>
      <c r="CDE15"/>
      <c r="CDG15"/>
      <c r="CDI15"/>
      <c r="CDK15"/>
      <c r="CDM15"/>
      <c r="CDO15"/>
      <c r="CDQ15"/>
      <c r="CDS15"/>
      <c r="CDU15"/>
      <c r="CDW15"/>
      <c r="CDY15"/>
      <c r="CEA15"/>
      <c r="CEC15"/>
      <c r="CEE15"/>
      <c r="CEG15"/>
      <c r="CEI15"/>
      <c r="CEK15"/>
      <c r="CEM15"/>
      <c r="CEO15"/>
      <c r="CEQ15"/>
      <c r="CES15"/>
      <c r="CEU15"/>
      <c r="CEW15"/>
      <c r="CEY15"/>
      <c r="CFA15"/>
      <c r="CFC15"/>
      <c r="CFE15"/>
      <c r="CFG15"/>
      <c r="CFI15"/>
      <c r="CFK15"/>
      <c r="CFM15"/>
      <c r="CFO15"/>
      <c r="CFQ15"/>
      <c r="CFS15"/>
      <c r="CFU15"/>
      <c r="CFW15"/>
      <c r="CFY15"/>
      <c r="CGA15"/>
      <c r="CGC15"/>
      <c r="CGE15"/>
      <c r="CGG15"/>
      <c r="CGI15"/>
      <c r="CGK15"/>
      <c r="CGM15"/>
      <c r="CGO15"/>
      <c r="CGQ15"/>
      <c r="CGS15"/>
      <c r="CGU15"/>
      <c r="CGW15"/>
      <c r="CGY15"/>
      <c r="CHA15"/>
      <c r="CHC15"/>
      <c r="CHE15"/>
      <c r="CHG15"/>
      <c r="CHI15"/>
      <c r="CHK15"/>
      <c r="CHM15"/>
      <c r="CHO15"/>
      <c r="CHQ15"/>
      <c r="CHS15"/>
      <c r="CHU15"/>
      <c r="CHW15"/>
      <c r="CHY15"/>
      <c r="CIA15"/>
      <c r="CIC15"/>
      <c r="CIE15"/>
      <c r="CIG15"/>
      <c r="CII15"/>
      <c r="CIK15"/>
      <c r="CIM15"/>
      <c r="CIO15"/>
      <c r="CIQ15"/>
      <c r="CIS15"/>
      <c r="CIU15"/>
      <c r="CIW15"/>
      <c r="CIY15"/>
      <c r="CJA15"/>
      <c r="CJC15"/>
      <c r="CJE15"/>
      <c r="CJG15"/>
      <c r="CJI15"/>
      <c r="CJK15"/>
      <c r="CJM15"/>
      <c r="CJO15"/>
      <c r="CJQ15"/>
      <c r="CJS15"/>
      <c r="CJU15"/>
      <c r="CJW15"/>
      <c r="CJY15"/>
      <c r="CKA15"/>
      <c r="CKC15"/>
      <c r="CKE15"/>
      <c r="CKG15"/>
      <c r="CKI15"/>
      <c r="CKK15"/>
      <c r="CKM15"/>
      <c r="CKO15"/>
      <c r="CKQ15"/>
      <c r="CKS15"/>
      <c r="CKU15"/>
      <c r="CKW15"/>
      <c r="CKY15"/>
      <c r="CLA15"/>
      <c r="CLC15"/>
      <c r="CLE15"/>
      <c r="CLG15"/>
      <c r="CLI15"/>
      <c r="CLK15"/>
      <c r="CLM15"/>
      <c r="CLO15"/>
      <c r="CLQ15"/>
      <c r="CLS15"/>
      <c r="CLU15"/>
      <c r="CLW15"/>
      <c r="CLY15"/>
      <c r="CMA15"/>
      <c r="CMC15"/>
      <c r="CME15"/>
      <c r="CMG15"/>
      <c r="CMI15"/>
      <c r="CMK15"/>
      <c r="CMM15"/>
      <c r="CMO15"/>
      <c r="CMQ15"/>
      <c r="CMS15"/>
      <c r="CMU15"/>
      <c r="CMW15"/>
      <c r="CMY15"/>
      <c r="CNA15"/>
      <c r="CNC15"/>
      <c r="CNE15"/>
      <c r="CNG15"/>
      <c r="CNI15"/>
      <c r="CNK15"/>
      <c r="CNM15"/>
      <c r="CNO15"/>
      <c r="CNQ15"/>
      <c r="CNS15"/>
      <c r="CNU15"/>
      <c r="CNW15"/>
      <c r="CNY15"/>
      <c r="COA15"/>
      <c r="COC15"/>
      <c r="COE15"/>
      <c r="COG15"/>
      <c r="COI15"/>
      <c r="COK15"/>
      <c r="COM15"/>
      <c r="COO15"/>
      <c r="COQ15"/>
      <c r="COS15"/>
      <c r="COU15"/>
      <c r="COW15"/>
      <c r="COY15"/>
      <c r="CPA15"/>
      <c r="CPC15"/>
      <c r="CPE15"/>
      <c r="CPG15"/>
      <c r="CPI15"/>
      <c r="CPK15"/>
      <c r="CPM15"/>
      <c r="CPO15"/>
      <c r="CPQ15"/>
      <c r="CPS15"/>
      <c r="CPU15"/>
      <c r="CPW15"/>
      <c r="CPY15"/>
      <c r="CQA15"/>
      <c r="CQC15"/>
      <c r="CQE15"/>
      <c r="CQG15"/>
      <c r="CQI15"/>
      <c r="CQK15"/>
      <c r="CQM15"/>
      <c r="CQO15"/>
      <c r="CQQ15"/>
      <c r="CQS15"/>
      <c r="CQU15"/>
      <c r="CQW15"/>
      <c r="CQY15"/>
      <c r="CRA15"/>
      <c r="CRC15"/>
      <c r="CRE15"/>
      <c r="CRG15"/>
      <c r="CRI15"/>
      <c r="CRK15"/>
      <c r="CRM15"/>
      <c r="CRO15"/>
      <c r="CRQ15"/>
      <c r="CRS15"/>
      <c r="CRU15"/>
      <c r="CRW15"/>
      <c r="CRY15"/>
      <c r="CSA15"/>
      <c r="CSC15"/>
      <c r="CSE15"/>
      <c r="CSG15"/>
      <c r="CSI15"/>
      <c r="CSK15"/>
      <c r="CSM15"/>
      <c r="CSO15"/>
      <c r="CSQ15"/>
      <c r="CSS15"/>
      <c r="CSU15"/>
      <c r="CSW15"/>
      <c r="CSY15"/>
      <c r="CTA15"/>
      <c r="CTC15"/>
      <c r="CTE15"/>
      <c r="CTG15"/>
      <c r="CTI15"/>
      <c r="CTK15"/>
      <c r="CTM15"/>
      <c r="CTO15"/>
      <c r="CTQ15"/>
      <c r="CTS15"/>
      <c r="CTU15"/>
      <c r="CTW15"/>
      <c r="CTY15"/>
      <c r="CUA15"/>
      <c r="CUC15"/>
      <c r="CUE15"/>
      <c r="CUG15"/>
      <c r="CUI15"/>
      <c r="CUK15"/>
      <c r="CUM15"/>
      <c r="CUO15"/>
      <c r="CUQ15"/>
      <c r="CUS15"/>
      <c r="CUU15"/>
      <c r="CUW15"/>
      <c r="CUY15"/>
      <c r="CVA15"/>
      <c r="CVC15"/>
      <c r="CVE15"/>
      <c r="CVG15"/>
      <c r="CVI15"/>
      <c r="CVK15"/>
      <c r="CVM15"/>
      <c r="CVO15"/>
      <c r="CVQ15"/>
      <c r="CVS15"/>
      <c r="CVU15"/>
      <c r="CVW15"/>
      <c r="CVY15"/>
      <c r="CWA15"/>
      <c r="CWC15"/>
      <c r="CWE15"/>
      <c r="CWG15"/>
      <c r="CWI15"/>
      <c r="CWK15"/>
      <c r="CWM15"/>
      <c r="CWO15"/>
      <c r="CWQ15"/>
      <c r="CWS15"/>
      <c r="CWU15"/>
      <c r="CWW15"/>
      <c r="CWY15"/>
      <c r="CXA15"/>
      <c r="CXC15"/>
      <c r="CXE15"/>
      <c r="CXG15"/>
      <c r="CXI15"/>
      <c r="CXK15"/>
      <c r="CXM15"/>
      <c r="CXO15"/>
      <c r="CXQ15"/>
      <c r="CXS15"/>
      <c r="CXU15"/>
      <c r="CXW15"/>
      <c r="CXY15"/>
      <c r="CYA15"/>
      <c r="CYC15"/>
      <c r="CYE15"/>
      <c r="CYG15"/>
      <c r="CYI15"/>
      <c r="CYK15"/>
      <c r="CYM15"/>
      <c r="CYO15"/>
      <c r="CYQ15"/>
      <c r="CYS15"/>
      <c r="CYU15"/>
      <c r="CYW15"/>
      <c r="CYY15"/>
      <c r="CZA15"/>
      <c r="CZC15"/>
      <c r="CZE15"/>
      <c r="CZG15"/>
      <c r="CZI15"/>
      <c r="CZK15"/>
      <c r="CZM15"/>
      <c r="CZO15"/>
      <c r="CZQ15"/>
      <c r="CZS15"/>
      <c r="CZU15"/>
      <c r="CZW15"/>
      <c r="CZY15"/>
      <c r="DAA15"/>
      <c r="DAC15"/>
      <c r="DAE15"/>
      <c r="DAG15"/>
      <c r="DAI15"/>
      <c r="DAK15"/>
      <c r="DAM15"/>
      <c r="DAO15"/>
      <c r="DAQ15"/>
      <c r="DAS15"/>
      <c r="DAU15"/>
      <c r="DAW15"/>
      <c r="DAY15"/>
      <c r="DBA15"/>
      <c r="DBC15"/>
      <c r="DBE15"/>
      <c r="DBG15"/>
      <c r="DBI15"/>
      <c r="DBK15"/>
      <c r="DBM15"/>
      <c r="DBO15"/>
      <c r="DBQ15"/>
      <c r="DBS15"/>
      <c r="DBU15"/>
      <c r="DBW15"/>
      <c r="DBY15"/>
      <c r="DCA15"/>
      <c r="DCC15"/>
      <c r="DCE15"/>
      <c r="DCG15"/>
      <c r="DCI15"/>
      <c r="DCK15"/>
      <c r="DCM15"/>
      <c r="DCO15"/>
      <c r="DCQ15"/>
      <c r="DCS15"/>
      <c r="DCU15"/>
      <c r="DCW15"/>
      <c r="DCY15"/>
      <c r="DDA15"/>
      <c r="DDC15"/>
      <c r="DDE15"/>
      <c r="DDG15"/>
      <c r="DDI15"/>
      <c r="DDK15"/>
      <c r="DDM15"/>
      <c r="DDO15"/>
      <c r="DDQ15"/>
      <c r="DDS15"/>
      <c r="DDU15"/>
      <c r="DDW15"/>
      <c r="DDY15"/>
      <c r="DEA15"/>
      <c r="DEC15"/>
      <c r="DEE15"/>
      <c r="DEG15"/>
      <c r="DEI15"/>
      <c r="DEK15"/>
      <c r="DEM15"/>
      <c r="DEO15"/>
      <c r="DEQ15"/>
      <c r="DES15"/>
      <c r="DEU15"/>
      <c r="DEW15"/>
      <c r="DEY15"/>
      <c r="DFA15"/>
      <c r="DFC15"/>
      <c r="DFE15"/>
      <c r="DFG15"/>
      <c r="DFI15"/>
      <c r="DFK15"/>
      <c r="DFM15"/>
      <c r="DFO15"/>
      <c r="DFQ15"/>
      <c r="DFS15"/>
      <c r="DFU15"/>
      <c r="DFW15"/>
      <c r="DFY15"/>
      <c r="DGA15"/>
      <c r="DGC15"/>
      <c r="DGE15"/>
      <c r="DGG15"/>
      <c r="DGI15"/>
      <c r="DGK15"/>
      <c r="DGM15"/>
      <c r="DGO15"/>
      <c r="DGQ15"/>
      <c r="DGS15"/>
      <c r="DGU15"/>
      <c r="DGW15"/>
      <c r="DGY15"/>
      <c r="DHA15"/>
      <c r="DHC15"/>
      <c r="DHE15"/>
      <c r="DHG15"/>
      <c r="DHI15"/>
      <c r="DHK15"/>
      <c r="DHM15"/>
      <c r="DHO15"/>
      <c r="DHQ15"/>
      <c r="DHS15"/>
      <c r="DHU15"/>
      <c r="DHW15"/>
      <c r="DHY15"/>
      <c r="DIA15"/>
      <c r="DIC15"/>
      <c r="DIE15"/>
      <c r="DIG15"/>
      <c r="DII15"/>
      <c r="DIK15"/>
      <c r="DIM15"/>
      <c r="DIO15"/>
      <c r="DIQ15"/>
      <c r="DIS15"/>
      <c r="DIU15"/>
      <c r="DIW15"/>
      <c r="DIY15"/>
      <c r="DJA15"/>
      <c r="DJC15"/>
      <c r="DJE15"/>
      <c r="DJG15"/>
      <c r="DJI15"/>
      <c r="DJK15"/>
      <c r="DJM15"/>
      <c r="DJO15"/>
      <c r="DJQ15"/>
      <c r="DJS15"/>
      <c r="DJU15"/>
      <c r="DJW15"/>
      <c r="DJY15"/>
      <c r="DKA15"/>
      <c r="DKC15"/>
      <c r="DKE15"/>
      <c r="DKG15"/>
      <c r="DKI15"/>
      <c r="DKK15"/>
      <c r="DKM15"/>
      <c r="DKO15"/>
      <c r="DKQ15"/>
      <c r="DKS15"/>
      <c r="DKU15"/>
      <c r="DKW15"/>
      <c r="DKY15"/>
      <c r="DLA15"/>
      <c r="DLC15"/>
      <c r="DLE15"/>
      <c r="DLG15"/>
      <c r="DLI15"/>
      <c r="DLK15"/>
      <c r="DLM15"/>
      <c r="DLO15"/>
      <c r="DLQ15"/>
      <c r="DLS15"/>
      <c r="DLU15"/>
      <c r="DLW15"/>
      <c r="DLY15"/>
      <c r="DMA15"/>
      <c r="DMC15"/>
      <c r="DME15"/>
      <c r="DMG15"/>
      <c r="DMI15"/>
      <c r="DMK15"/>
      <c r="DMM15"/>
      <c r="DMO15"/>
      <c r="DMQ15"/>
      <c r="DMS15"/>
      <c r="DMU15"/>
      <c r="DMW15"/>
      <c r="DMY15"/>
      <c r="DNA15"/>
      <c r="DNC15"/>
      <c r="DNE15"/>
      <c r="DNG15"/>
      <c r="DNI15"/>
      <c r="DNK15"/>
      <c r="DNM15"/>
      <c r="DNO15"/>
      <c r="DNQ15"/>
      <c r="DNS15"/>
      <c r="DNU15"/>
      <c r="DNW15"/>
      <c r="DNY15"/>
      <c r="DOA15"/>
      <c r="DOC15"/>
      <c r="DOE15"/>
      <c r="DOG15"/>
      <c r="DOI15"/>
      <c r="DOK15"/>
      <c r="DOM15"/>
      <c r="DOO15"/>
      <c r="DOQ15"/>
      <c r="DOS15"/>
      <c r="DOU15"/>
      <c r="DOW15"/>
      <c r="DOY15"/>
      <c r="DPA15"/>
      <c r="DPC15"/>
      <c r="DPE15"/>
      <c r="DPG15"/>
      <c r="DPI15"/>
      <c r="DPK15"/>
      <c r="DPM15"/>
      <c r="DPO15"/>
      <c r="DPQ15"/>
      <c r="DPS15"/>
      <c r="DPU15"/>
      <c r="DPW15"/>
      <c r="DPY15"/>
      <c r="DQA15"/>
      <c r="DQC15"/>
      <c r="DQE15"/>
      <c r="DQG15"/>
      <c r="DQI15"/>
      <c r="DQK15"/>
      <c r="DQM15"/>
      <c r="DQO15"/>
      <c r="DQQ15"/>
      <c r="DQS15"/>
      <c r="DQU15"/>
      <c r="DQW15"/>
      <c r="DQY15"/>
      <c r="DRA15"/>
      <c r="DRC15"/>
      <c r="DRE15"/>
      <c r="DRG15"/>
      <c r="DRI15"/>
      <c r="DRK15"/>
      <c r="DRM15"/>
      <c r="DRO15"/>
      <c r="DRQ15"/>
      <c r="DRS15"/>
      <c r="DRU15"/>
      <c r="DRW15"/>
      <c r="DRY15"/>
      <c r="DSA15"/>
      <c r="DSC15"/>
      <c r="DSE15"/>
      <c r="DSG15"/>
      <c r="DSI15"/>
      <c r="DSK15"/>
      <c r="DSM15"/>
      <c r="DSO15"/>
      <c r="DSQ15"/>
      <c r="DSS15"/>
      <c r="DSU15"/>
      <c r="DSW15"/>
      <c r="DSY15"/>
      <c r="DTA15"/>
      <c r="DTC15"/>
      <c r="DTE15"/>
      <c r="DTG15"/>
      <c r="DTI15"/>
      <c r="DTK15"/>
      <c r="DTM15"/>
      <c r="DTO15"/>
      <c r="DTQ15"/>
      <c r="DTS15"/>
      <c r="DTU15"/>
      <c r="DTW15"/>
      <c r="DTY15"/>
      <c r="DUA15"/>
      <c r="DUC15"/>
      <c r="DUE15"/>
      <c r="DUG15"/>
      <c r="DUI15"/>
      <c r="DUK15"/>
      <c r="DUM15"/>
      <c r="DUO15"/>
      <c r="DUQ15"/>
      <c r="DUS15"/>
      <c r="DUU15"/>
      <c r="DUW15"/>
      <c r="DUY15"/>
      <c r="DVA15"/>
      <c r="DVC15"/>
      <c r="DVE15"/>
      <c r="DVG15"/>
      <c r="DVI15"/>
      <c r="DVK15"/>
      <c r="DVM15"/>
      <c r="DVO15"/>
      <c r="DVQ15"/>
      <c r="DVS15"/>
      <c r="DVU15"/>
      <c r="DVW15"/>
      <c r="DVY15"/>
      <c r="DWA15"/>
      <c r="DWC15"/>
      <c r="DWE15"/>
      <c r="DWG15"/>
      <c r="DWI15"/>
      <c r="DWK15"/>
      <c r="DWM15"/>
      <c r="DWO15"/>
      <c r="DWQ15"/>
      <c r="DWS15"/>
      <c r="DWU15"/>
      <c r="DWW15"/>
      <c r="DWY15"/>
      <c r="DXA15"/>
      <c r="DXC15"/>
      <c r="DXE15"/>
      <c r="DXG15"/>
      <c r="DXI15"/>
      <c r="DXK15"/>
      <c r="DXM15"/>
      <c r="DXO15"/>
      <c r="DXQ15"/>
      <c r="DXS15"/>
      <c r="DXU15"/>
      <c r="DXW15"/>
      <c r="DXY15"/>
      <c r="DYA15"/>
      <c r="DYC15"/>
      <c r="DYE15"/>
      <c r="DYG15"/>
      <c r="DYI15"/>
      <c r="DYK15"/>
      <c r="DYM15"/>
      <c r="DYO15"/>
      <c r="DYQ15"/>
      <c r="DYS15"/>
      <c r="DYU15"/>
      <c r="DYW15"/>
      <c r="DYY15"/>
      <c r="DZA15"/>
      <c r="DZC15"/>
      <c r="DZE15"/>
      <c r="DZG15"/>
      <c r="DZI15"/>
      <c r="DZK15"/>
      <c r="DZM15"/>
      <c r="DZO15"/>
      <c r="DZQ15"/>
      <c r="DZS15"/>
      <c r="DZU15"/>
      <c r="DZW15"/>
      <c r="DZY15"/>
      <c r="EAA15"/>
      <c r="EAC15"/>
      <c r="EAE15"/>
      <c r="EAG15"/>
      <c r="EAI15"/>
      <c r="EAK15"/>
      <c r="EAM15"/>
      <c r="EAO15"/>
      <c r="EAQ15"/>
      <c r="EAS15"/>
      <c r="EAU15"/>
      <c r="EAW15"/>
      <c r="EAY15"/>
      <c r="EBA15"/>
      <c r="EBC15"/>
      <c r="EBE15"/>
      <c r="EBG15"/>
      <c r="EBI15"/>
      <c r="EBK15"/>
      <c r="EBM15"/>
      <c r="EBO15"/>
      <c r="EBQ15"/>
      <c r="EBS15"/>
      <c r="EBU15"/>
      <c r="EBW15"/>
      <c r="EBY15"/>
      <c r="ECA15"/>
      <c r="ECC15"/>
      <c r="ECE15"/>
      <c r="ECG15"/>
      <c r="ECI15"/>
      <c r="ECK15"/>
      <c r="ECM15"/>
      <c r="ECO15"/>
      <c r="ECQ15"/>
      <c r="ECS15"/>
      <c r="ECU15"/>
      <c r="ECW15"/>
      <c r="ECY15"/>
      <c r="EDA15"/>
      <c r="EDC15"/>
      <c r="EDE15"/>
      <c r="EDG15"/>
      <c r="EDI15"/>
      <c r="EDK15"/>
      <c r="EDM15"/>
      <c r="EDO15"/>
      <c r="EDQ15"/>
      <c r="EDS15"/>
      <c r="EDU15"/>
      <c r="EDW15"/>
      <c r="EDY15"/>
      <c r="EEA15"/>
      <c r="EEC15"/>
      <c r="EEE15"/>
      <c r="EEG15"/>
      <c r="EEI15"/>
      <c r="EEK15"/>
      <c r="EEM15"/>
      <c r="EEO15"/>
      <c r="EEQ15"/>
      <c r="EES15"/>
      <c r="EEU15"/>
      <c r="EEW15"/>
      <c r="EEY15"/>
      <c r="EFA15"/>
      <c r="EFC15"/>
      <c r="EFE15"/>
      <c r="EFG15"/>
      <c r="EFI15"/>
      <c r="EFK15"/>
      <c r="EFM15"/>
      <c r="EFO15"/>
      <c r="EFQ15"/>
      <c r="EFS15"/>
      <c r="EFU15"/>
      <c r="EFW15"/>
      <c r="EFY15"/>
      <c r="EGA15"/>
      <c r="EGC15"/>
      <c r="EGE15"/>
      <c r="EGG15"/>
      <c r="EGI15"/>
      <c r="EGK15"/>
      <c r="EGM15"/>
      <c r="EGO15"/>
      <c r="EGQ15"/>
      <c r="EGS15"/>
      <c r="EGU15"/>
      <c r="EGW15"/>
      <c r="EGY15"/>
      <c r="EHA15"/>
      <c r="EHC15"/>
      <c r="EHE15"/>
      <c r="EHG15"/>
      <c r="EHI15"/>
      <c r="EHK15"/>
      <c r="EHM15"/>
      <c r="EHO15"/>
      <c r="EHQ15"/>
      <c r="EHS15"/>
      <c r="EHU15"/>
      <c r="EHW15"/>
      <c r="EHY15"/>
      <c r="EIA15"/>
      <c r="EIC15"/>
      <c r="EIE15"/>
      <c r="EIG15"/>
      <c r="EII15"/>
      <c r="EIK15"/>
      <c r="EIM15"/>
      <c r="EIO15"/>
      <c r="EIQ15"/>
      <c r="EIS15"/>
      <c r="EIU15"/>
      <c r="EIW15"/>
      <c r="EIY15"/>
      <c r="EJA15"/>
      <c r="EJC15"/>
      <c r="EJE15"/>
      <c r="EJG15"/>
      <c r="EJI15"/>
      <c r="EJK15"/>
      <c r="EJM15"/>
      <c r="EJO15"/>
      <c r="EJQ15"/>
      <c r="EJS15"/>
      <c r="EJU15"/>
      <c r="EJW15"/>
      <c r="EJY15"/>
      <c r="EKA15"/>
      <c r="EKC15"/>
      <c r="EKE15"/>
      <c r="EKG15"/>
      <c r="EKI15"/>
      <c r="EKK15"/>
      <c r="EKM15"/>
      <c r="EKO15"/>
      <c r="EKQ15"/>
      <c r="EKS15"/>
      <c r="EKU15"/>
      <c r="EKW15"/>
      <c r="EKY15"/>
      <c r="ELA15"/>
      <c r="ELC15"/>
      <c r="ELE15"/>
      <c r="ELG15"/>
      <c r="ELI15"/>
      <c r="ELK15"/>
      <c r="ELM15"/>
      <c r="ELO15"/>
      <c r="ELQ15"/>
      <c r="ELS15"/>
      <c r="ELU15"/>
      <c r="ELW15"/>
      <c r="ELY15"/>
      <c r="EMA15"/>
      <c r="EMC15"/>
      <c r="EME15"/>
      <c r="EMG15"/>
      <c r="EMI15"/>
      <c r="EMK15"/>
      <c r="EMM15"/>
      <c r="EMO15"/>
      <c r="EMQ15"/>
      <c r="EMS15"/>
      <c r="EMU15"/>
      <c r="EMW15"/>
      <c r="EMY15"/>
      <c r="ENA15"/>
      <c r="ENC15"/>
      <c r="ENE15"/>
      <c r="ENG15"/>
      <c r="ENI15"/>
      <c r="ENK15"/>
      <c r="ENM15"/>
      <c r="ENO15"/>
      <c r="ENQ15"/>
      <c r="ENS15"/>
      <c r="ENU15"/>
      <c r="ENW15"/>
      <c r="ENY15"/>
      <c r="EOA15"/>
      <c r="EOC15"/>
      <c r="EOE15"/>
      <c r="EOG15"/>
      <c r="EOI15"/>
      <c r="EOK15"/>
      <c r="EOM15"/>
      <c r="EOO15"/>
      <c r="EOQ15"/>
      <c r="EOS15"/>
      <c r="EOU15"/>
      <c r="EOW15"/>
      <c r="EOY15"/>
      <c r="EPA15"/>
      <c r="EPC15"/>
      <c r="EPE15"/>
      <c r="EPG15"/>
      <c r="EPI15"/>
      <c r="EPK15"/>
      <c r="EPM15"/>
      <c r="EPO15"/>
      <c r="EPQ15"/>
      <c r="EPS15"/>
      <c r="EPU15"/>
      <c r="EPW15"/>
      <c r="EPY15"/>
      <c r="EQA15"/>
      <c r="EQC15"/>
      <c r="EQE15"/>
      <c r="EQG15"/>
      <c r="EQI15"/>
      <c r="EQK15"/>
      <c r="EQM15"/>
      <c r="EQO15"/>
      <c r="EQQ15"/>
      <c r="EQS15"/>
      <c r="EQU15"/>
      <c r="EQW15"/>
      <c r="EQY15"/>
      <c r="ERA15"/>
      <c r="ERC15"/>
      <c r="ERE15"/>
      <c r="ERG15"/>
      <c r="ERI15"/>
      <c r="ERK15"/>
      <c r="ERM15"/>
      <c r="ERO15"/>
      <c r="ERQ15"/>
      <c r="ERS15"/>
      <c r="ERU15"/>
      <c r="ERW15"/>
      <c r="ERY15"/>
      <c r="ESA15"/>
      <c r="ESC15"/>
      <c r="ESE15"/>
      <c r="ESG15"/>
      <c r="ESI15"/>
      <c r="ESK15"/>
      <c r="ESM15"/>
      <c r="ESO15"/>
      <c r="ESQ15"/>
      <c r="ESS15"/>
      <c r="ESU15"/>
      <c r="ESW15"/>
      <c r="ESY15"/>
      <c r="ETA15"/>
      <c r="ETC15"/>
      <c r="ETE15"/>
      <c r="ETG15"/>
      <c r="ETI15"/>
      <c r="ETK15"/>
      <c r="ETM15"/>
      <c r="ETO15"/>
      <c r="ETQ15"/>
      <c r="ETS15"/>
      <c r="ETU15"/>
      <c r="ETW15"/>
      <c r="ETY15"/>
      <c r="EUA15"/>
      <c r="EUC15"/>
      <c r="EUE15"/>
      <c r="EUG15"/>
      <c r="EUI15"/>
      <c r="EUK15"/>
      <c r="EUM15"/>
      <c r="EUO15"/>
      <c r="EUQ15"/>
      <c r="EUS15"/>
      <c r="EUU15"/>
      <c r="EUW15"/>
      <c r="EUY15"/>
      <c r="EVA15"/>
      <c r="EVC15"/>
      <c r="EVE15"/>
      <c r="EVG15"/>
      <c r="EVI15"/>
      <c r="EVK15"/>
      <c r="EVM15"/>
      <c r="EVO15"/>
      <c r="EVQ15"/>
      <c r="EVS15"/>
      <c r="EVU15"/>
      <c r="EVW15"/>
      <c r="EVY15"/>
      <c r="EWA15"/>
      <c r="EWC15"/>
      <c r="EWE15"/>
      <c r="EWG15"/>
      <c r="EWI15"/>
      <c r="EWK15"/>
      <c r="EWM15"/>
      <c r="EWO15"/>
      <c r="EWQ15"/>
      <c r="EWS15"/>
      <c r="EWU15"/>
      <c r="EWW15"/>
      <c r="EWY15"/>
      <c r="EXA15"/>
      <c r="EXC15"/>
      <c r="EXE15"/>
      <c r="EXG15"/>
      <c r="EXI15"/>
      <c r="EXK15"/>
      <c r="EXM15"/>
      <c r="EXO15"/>
      <c r="EXQ15"/>
      <c r="EXS15"/>
      <c r="EXU15"/>
      <c r="EXW15"/>
      <c r="EXY15"/>
      <c r="EYA15"/>
      <c r="EYC15"/>
      <c r="EYE15"/>
      <c r="EYG15"/>
      <c r="EYI15"/>
      <c r="EYK15"/>
      <c r="EYM15"/>
      <c r="EYO15"/>
      <c r="EYQ15"/>
      <c r="EYS15"/>
      <c r="EYU15"/>
      <c r="EYW15"/>
      <c r="EYY15"/>
      <c r="EZA15"/>
      <c r="EZC15"/>
      <c r="EZE15"/>
      <c r="EZG15"/>
      <c r="EZI15"/>
      <c r="EZK15"/>
      <c r="EZM15"/>
      <c r="EZO15"/>
      <c r="EZQ15"/>
      <c r="EZS15"/>
      <c r="EZU15"/>
      <c r="EZW15"/>
      <c r="EZY15"/>
      <c r="FAA15"/>
      <c r="FAC15"/>
      <c r="FAE15"/>
      <c r="FAG15"/>
      <c r="FAI15"/>
      <c r="FAK15"/>
      <c r="FAM15"/>
      <c r="FAO15"/>
      <c r="FAQ15"/>
      <c r="FAS15"/>
      <c r="FAU15"/>
      <c r="FAW15"/>
      <c r="FAY15"/>
      <c r="FBA15"/>
      <c r="FBC15"/>
      <c r="FBE15"/>
      <c r="FBG15"/>
      <c r="FBI15"/>
      <c r="FBK15"/>
      <c r="FBM15"/>
      <c r="FBO15"/>
      <c r="FBQ15"/>
      <c r="FBS15"/>
      <c r="FBU15"/>
      <c r="FBW15"/>
      <c r="FBY15"/>
      <c r="FCA15"/>
      <c r="FCC15"/>
      <c r="FCE15"/>
      <c r="FCG15"/>
      <c r="FCI15"/>
      <c r="FCK15"/>
      <c r="FCM15"/>
      <c r="FCO15"/>
      <c r="FCQ15"/>
      <c r="FCS15"/>
      <c r="FCU15"/>
      <c r="FCW15"/>
      <c r="FCY15"/>
      <c r="FDA15"/>
      <c r="FDC15"/>
      <c r="FDE15"/>
      <c r="FDG15"/>
      <c r="FDI15"/>
      <c r="FDK15"/>
      <c r="FDM15"/>
      <c r="FDO15"/>
      <c r="FDQ15"/>
      <c r="FDS15"/>
      <c r="FDU15"/>
      <c r="FDW15"/>
      <c r="FDY15"/>
      <c r="FEA15"/>
      <c r="FEC15"/>
      <c r="FEE15"/>
      <c r="FEG15"/>
      <c r="FEI15"/>
      <c r="FEK15"/>
      <c r="FEM15"/>
      <c r="FEO15"/>
      <c r="FEQ15"/>
      <c r="FES15"/>
      <c r="FEU15"/>
      <c r="FEW15"/>
      <c r="FEY15"/>
      <c r="FFA15"/>
      <c r="FFC15"/>
      <c r="FFE15"/>
      <c r="FFG15"/>
      <c r="FFI15"/>
      <c r="FFK15"/>
      <c r="FFM15"/>
      <c r="FFO15"/>
      <c r="FFQ15"/>
      <c r="FFS15"/>
      <c r="FFU15"/>
      <c r="FFW15"/>
      <c r="FFY15"/>
      <c r="FGA15"/>
      <c r="FGC15"/>
      <c r="FGE15"/>
      <c r="FGG15"/>
      <c r="FGI15"/>
      <c r="FGK15"/>
      <c r="FGM15"/>
      <c r="FGO15"/>
      <c r="FGQ15"/>
      <c r="FGS15"/>
      <c r="FGU15"/>
      <c r="FGW15"/>
      <c r="FGY15"/>
      <c r="FHA15"/>
      <c r="FHC15"/>
      <c r="FHE15"/>
      <c r="FHG15"/>
      <c r="FHI15"/>
      <c r="FHK15"/>
      <c r="FHM15"/>
      <c r="FHO15"/>
      <c r="FHQ15"/>
      <c r="FHS15"/>
      <c r="FHU15"/>
      <c r="FHW15"/>
      <c r="FHY15"/>
      <c r="FIA15"/>
      <c r="FIC15"/>
      <c r="FIE15"/>
      <c r="FIG15"/>
      <c r="FII15"/>
      <c r="FIK15"/>
      <c r="FIM15"/>
      <c r="FIO15"/>
      <c r="FIQ15"/>
      <c r="FIS15"/>
      <c r="FIU15"/>
      <c r="FIW15"/>
      <c r="FIY15"/>
      <c r="FJA15"/>
      <c r="FJC15"/>
      <c r="FJE15"/>
      <c r="FJG15"/>
      <c r="FJI15"/>
      <c r="FJK15"/>
      <c r="FJM15"/>
      <c r="FJO15"/>
      <c r="FJQ15"/>
      <c r="FJS15"/>
      <c r="FJU15"/>
      <c r="FJW15"/>
      <c r="FJY15"/>
      <c r="FKA15"/>
      <c r="FKC15"/>
      <c r="FKE15"/>
      <c r="FKG15"/>
      <c r="FKI15"/>
      <c r="FKK15"/>
      <c r="FKM15"/>
      <c r="FKO15"/>
      <c r="FKQ15"/>
      <c r="FKS15"/>
      <c r="FKU15"/>
      <c r="FKW15"/>
      <c r="FKY15"/>
      <c r="FLA15"/>
      <c r="FLC15"/>
      <c r="FLE15"/>
      <c r="FLG15"/>
      <c r="FLI15"/>
      <c r="FLK15"/>
      <c r="FLM15"/>
      <c r="FLO15"/>
      <c r="FLQ15"/>
      <c r="FLS15"/>
      <c r="FLU15"/>
      <c r="FLW15"/>
      <c r="FLY15"/>
      <c r="FMA15"/>
      <c r="FMC15"/>
      <c r="FME15"/>
      <c r="FMG15"/>
      <c r="FMI15"/>
      <c r="FMK15"/>
      <c r="FMM15"/>
      <c r="FMO15"/>
      <c r="FMQ15"/>
      <c r="FMS15"/>
      <c r="FMU15"/>
      <c r="FMW15"/>
      <c r="FMY15"/>
      <c r="FNA15"/>
      <c r="FNC15"/>
      <c r="FNE15"/>
      <c r="FNG15"/>
      <c r="FNI15"/>
      <c r="FNK15"/>
      <c r="FNM15"/>
      <c r="FNO15"/>
      <c r="FNQ15"/>
      <c r="FNS15"/>
      <c r="FNU15"/>
      <c r="FNW15"/>
      <c r="FNY15"/>
      <c r="FOA15"/>
      <c r="FOC15"/>
      <c r="FOE15"/>
      <c r="FOG15"/>
      <c r="FOI15"/>
      <c r="FOK15"/>
      <c r="FOM15"/>
      <c r="FOO15"/>
      <c r="FOQ15"/>
      <c r="FOS15"/>
      <c r="FOU15"/>
      <c r="FOW15"/>
      <c r="FOY15"/>
      <c r="FPA15"/>
      <c r="FPC15"/>
      <c r="FPE15"/>
      <c r="FPG15"/>
      <c r="FPI15"/>
      <c r="FPK15"/>
      <c r="FPM15"/>
      <c r="FPO15"/>
      <c r="FPQ15"/>
      <c r="FPS15"/>
      <c r="FPU15"/>
      <c r="FPW15"/>
      <c r="FPY15"/>
      <c r="FQA15"/>
      <c r="FQC15"/>
      <c r="FQE15"/>
      <c r="FQG15"/>
      <c r="FQI15"/>
      <c r="FQK15"/>
      <c r="FQM15"/>
      <c r="FQO15"/>
      <c r="FQQ15"/>
      <c r="FQS15"/>
      <c r="FQU15"/>
      <c r="FQW15"/>
      <c r="FQY15"/>
      <c r="FRA15"/>
      <c r="FRC15"/>
      <c r="FRE15"/>
      <c r="FRG15"/>
      <c r="FRI15"/>
      <c r="FRK15"/>
      <c r="FRM15"/>
      <c r="FRO15"/>
      <c r="FRQ15"/>
      <c r="FRS15"/>
      <c r="FRU15"/>
      <c r="FRW15"/>
      <c r="FRY15"/>
      <c r="FSA15"/>
      <c r="FSC15"/>
      <c r="FSE15"/>
      <c r="FSG15"/>
      <c r="FSI15"/>
      <c r="FSK15"/>
      <c r="FSM15"/>
      <c r="FSO15"/>
      <c r="FSQ15"/>
      <c r="FSS15"/>
      <c r="FSU15"/>
      <c r="FSW15"/>
      <c r="FSY15"/>
      <c r="FTA15"/>
      <c r="FTC15"/>
      <c r="FTE15"/>
      <c r="FTG15"/>
      <c r="FTI15"/>
      <c r="FTK15"/>
      <c r="FTM15"/>
      <c r="FTO15"/>
      <c r="FTQ15"/>
      <c r="FTS15"/>
      <c r="FTU15"/>
      <c r="FTW15"/>
      <c r="FTY15"/>
      <c r="FUA15"/>
      <c r="FUC15"/>
      <c r="FUE15"/>
      <c r="FUG15"/>
      <c r="FUI15"/>
      <c r="FUK15"/>
      <c r="FUM15"/>
      <c r="FUO15"/>
      <c r="FUQ15"/>
      <c r="FUS15"/>
      <c r="FUU15"/>
      <c r="FUW15"/>
      <c r="FUY15"/>
      <c r="FVA15"/>
      <c r="FVC15"/>
      <c r="FVE15"/>
      <c r="FVG15"/>
      <c r="FVI15"/>
      <c r="FVK15"/>
      <c r="FVM15"/>
      <c r="FVO15"/>
      <c r="FVQ15"/>
      <c r="FVS15"/>
      <c r="FVU15"/>
      <c r="FVW15"/>
      <c r="FVY15"/>
      <c r="FWA15"/>
      <c r="FWC15"/>
      <c r="FWE15"/>
      <c r="FWG15"/>
      <c r="FWI15"/>
      <c r="FWK15"/>
      <c r="FWM15"/>
      <c r="FWO15"/>
      <c r="FWQ15"/>
      <c r="FWS15"/>
      <c r="FWU15"/>
      <c r="FWW15"/>
      <c r="FWY15"/>
      <c r="FXA15"/>
      <c r="FXC15"/>
      <c r="FXE15"/>
      <c r="FXG15"/>
      <c r="FXI15"/>
      <c r="FXK15"/>
      <c r="FXM15"/>
      <c r="FXO15"/>
      <c r="FXQ15"/>
      <c r="FXS15"/>
      <c r="FXU15"/>
      <c r="FXW15"/>
      <c r="FXY15"/>
      <c r="FYA15"/>
      <c r="FYC15"/>
      <c r="FYE15"/>
      <c r="FYG15"/>
      <c r="FYI15"/>
      <c r="FYK15"/>
      <c r="FYM15"/>
      <c r="FYO15"/>
      <c r="FYQ15"/>
      <c r="FYS15"/>
      <c r="FYU15"/>
      <c r="FYW15"/>
      <c r="FYY15"/>
      <c r="FZA15"/>
      <c r="FZC15"/>
      <c r="FZE15"/>
      <c r="FZG15"/>
      <c r="FZI15"/>
      <c r="FZK15"/>
      <c r="FZM15"/>
      <c r="FZO15"/>
      <c r="FZQ15"/>
      <c r="FZS15"/>
      <c r="FZU15"/>
      <c r="FZW15"/>
      <c r="FZY15"/>
      <c r="GAA15"/>
      <c r="GAC15"/>
      <c r="GAE15"/>
      <c r="GAG15"/>
      <c r="GAI15"/>
      <c r="GAK15"/>
      <c r="GAM15"/>
      <c r="GAO15"/>
      <c r="GAQ15"/>
      <c r="GAS15"/>
      <c r="GAU15"/>
      <c r="GAW15"/>
      <c r="GAY15"/>
      <c r="GBA15"/>
      <c r="GBC15"/>
      <c r="GBE15"/>
      <c r="GBG15"/>
      <c r="GBI15"/>
      <c r="GBK15"/>
      <c r="GBM15"/>
      <c r="GBO15"/>
      <c r="GBQ15"/>
      <c r="GBS15"/>
      <c r="GBU15"/>
      <c r="GBW15"/>
      <c r="GBY15"/>
      <c r="GCA15"/>
      <c r="GCC15"/>
      <c r="GCE15"/>
      <c r="GCG15"/>
      <c r="GCI15"/>
      <c r="GCK15"/>
      <c r="GCM15"/>
      <c r="GCO15"/>
      <c r="GCQ15"/>
      <c r="GCS15"/>
      <c r="GCU15"/>
      <c r="GCW15"/>
      <c r="GCY15"/>
      <c r="GDA15"/>
      <c r="GDC15"/>
      <c r="GDE15"/>
      <c r="GDG15"/>
      <c r="GDI15"/>
      <c r="GDK15"/>
      <c r="GDM15"/>
      <c r="GDO15"/>
      <c r="GDQ15"/>
      <c r="GDS15"/>
      <c r="GDU15"/>
      <c r="GDW15"/>
      <c r="GDY15"/>
      <c r="GEA15"/>
      <c r="GEC15"/>
      <c r="GEE15"/>
      <c r="GEG15"/>
      <c r="GEI15"/>
      <c r="GEK15"/>
      <c r="GEM15"/>
      <c r="GEO15"/>
      <c r="GEQ15"/>
      <c r="GES15"/>
      <c r="GEU15"/>
      <c r="GEW15"/>
      <c r="GEY15"/>
      <c r="GFA15"/>
      <c r="GFC15"/>
      <c r="GFE15"/>
      <c r="GFG15"/>
      <c r="GFI15"/>
      <c r="GFK15"/>
      <c r="GFM15"/>
      <c r="GFO15"/>
      <c r="GFQ15"/>
      <c r="GFS15"/>
      <c r="GFU15"/>
      <c r="GFW15"/>
      <c r="GFY15"/>
      <c r="GGA15"/>
      <c r="GGC15"/>
      <c r="GGE15"/>
      <c r="GGG15"/>
      <c r="GGI15"/>
      <c r="GGK15"/>
      <c r="GGM15"/>
      <c r="GGO15"/>
      <c r="GGQ15"/>
      <c r="GGS15"/>
      <c r="GGU15"/>
      <c r="GGW15"/>
      <c r="GGY15"/>
      <c r="GHA15"/>
      <c r="GHC15"/>
      <c r="GHE15"/>
      <c r="GHG15"/>
      <c r="GHI15"/>
      <c r="GHK15"/>
      <c r="GHM15"/>
      <c r="GHO15"/>
      <c r="GHQ15"/>
      <c r="GHS15"/>
      <c r="GHU15"/>
      <c r="GHW15"/>
      <c r="GHY15"/>
      <c r="GIA15"/>
      <c r="GIC15"/>
      <c r="GIE15"/>
      <c r="GIG15"/>
      <c r="GII15"/>
      <c r="GIK15"/>
      <c r="GIM15"/>
      <c r="GIO15"/>
      <c r="GIQ15"/>
      <c r="GIS15"/>
      <c r="GIU15"/>
      <c r="GIW15"/>
      <c r="GIY15"/>
      <c r="GJA15"/>
      <c r="GJC15"/>
      <c r="GJE15"/>
      <c r="GJG15"/>
      <c r="GJI15"/>
      <c r="GJK15"/>
      <c r="GJM15"/>
      <c r="GJO15"/>
      <c r="GJQ15"/>
      <c r="GJS15"/>
      <c r="GJU15"/>
      <c r="GJW15"/>
      <c r="GJY15"/>
      <c r="GKA15"/>
      <c r="GKC15"/>
      <c r="GKE15"/>
      <c r="GKG15"/>
      <c r="GKI15"/>
      <c r="GKK15"/>
      <c r="GKM15"/>
      <c r="GKO15"/>
      <c r="GKQ15"/>
      <c r="GKS15"/>
      <c r="GKU15"/>
      <c r="GKW15"/>
      <c r="GKY15"/>
      <c r="GLA15"/>
      <c r="GLC15"/>
      <c r="GLE15"/>
      <c r="GLG15"/>
      <c r="GLI15"/>
      <c r="GLK15"/>
      <c r="GLM15"/>
      <c r="GLO15"/>
      <c r="GLQ15"/>
      <c r="GLS15"/>
      <c r="GLU15"/>
      <c r="GLW15"/>
      <c r="GLY15"/>
      <c r="GMA15"/>
      <c r="GMC15"/>
      <c r="GME15"/>
      <c r="GMG15"/>
      <c r="GMI15"/>
      <c r="GMK15"/>
      <c r="GMM15"/>
      <c r="GMO15"/>
      <c r="GMQ15"/>
      <c r="GMS15"/>
      <c r="GMU15"/>
      <c r="GMW15"/>
      <c r="GMY15"/>
      <c r="GNA15"/>
      <c r="GNC15"/>
      <c r="GNE15"/>
      <c r="GNG15"/>
      <c r="GNI15"/>
      <c r="GNK15"/>
      <c r="GNM15"/>
      <c r="GNO15"/>
      <c r="GNQ15"/>
      <c r="GNS15"/>
      <c r="GNU15"/>
      <c r="GNW15"/>
      <c r="GNY15"/>
      <c r="GOA15"/>
      <c r="GOC15"/>
      <c r="GOE15"/>
      <c r="GOG15"/>
      <c r="GOI15"/>
      <c r="GOK15"/>
      <c r="GOM15"/>
      <c r="GOO15"/>
      <c r="GOQ15"/>
      <c r="GOS15"/>
      <c r="GOU15"/>
      <c r="GOW15"/>
      <c r="GOY15"/>
      <c r="GPA15"/>
      <c r="GPC15"/>
      <c r="GPE15"/>
      <c r="GPG15"/>
      <c r="GPI15"/>
      <c r="GPK15"/>
      <c r="GPM15"/>
      <c r="GPO15"/>
      <c r="GPQ15"/>
      <c r="GPS15"/>
      <c r="GPU15"/>
      <c r="GPW15"/>
      <c r="GPY15"/>
      <c r="GQA15"/>
      <c r="GQC15"/>
      <c r="GQE15"/>
      <c r="GQG15"/>
      <c r="GQI15"/>
      <c r="GQK15"/>
      <c r="GQM15"/>
      <c r="GQO15"/>
      <c r="GQQ15"/>
      <c r="GQS15"/>
      <c r="GQU15"/>
      <c r="GQW15"/>
      <c r="GQY15"/>
      <c r="GRA15"/>
      <c r="GRC15"/>
      <c r="GRE15"/>
      <c r="GRG15"/>
      <c r="GRI15"/>
      <c r="GRK15"/>
      <c r="GRM15"/>
      <c r="GRO15"/>
      <c r="GRQ15"/>
      <c r="GRS15"/>
      <c r="GRU15"/>
      <c r="GRW15"/>
      <c r="GRY15"/>
      <c r="GSA15"/>
      <c r="GSC15"/>
      <c r="GSE15"/>
      <c r="GSG15"/>
      <c r="GSI15"/>
      <c r="GSK15"/>
      <c r="GSM15"/>
      <c r="GSO15"/>
      <c r="GSQ15"/>
      <c r="GSS15"/>
      <c r="GSU15"/>
      <c r="GSW15"/>
      <c r="GSY15"/>
      <c r="GTA15"/>
      <c r="GTC15"/>
      <c r="GTE15"/>
      <c r="GTG15"/>
      <c r="GTI15"/>
      <c r="GTK15"/>
      <c r="GTM15"/>
      <c r="GTO15"/>
      <c r="GTQ15"/>
      <c r="GTS15"/>
      <c r="GTU15"/>
      <c r="GTW15"/>
      <c r="GTY15"/>
      <c r="GUA15"/>
      <c r="GUC15"/>
      <c r="GUE15"/>
      <c r="GUG15"/>
      <c r="GUI15"/>
      <c r="GUK15"/>
      <c r="GUM15"/>
      <c r="GUO15"/>
      <c r="GUQ15"/>
      <c r="GUS15"/>
      <c r="GUU15"/>
      <c r="GUW15"/>
      <c r="GUY15"/>
      <c r="GVA15"/>
      <c r="GVC15"/>
      <c r="GVE15"/>
      <c r="GVG15"/>
      <c r="GVI15"/>
      <c r="GVK15"/>
      <c r="GVM15"/>
      <c r="GVO15"/>
      <c r="GVQ15"/>
      <c r="GVS15"/>
      <c r="GVU15"/>
      <c r="GVW15"/>
      <c r="GVY15"/>
      <c r="GWA15"/>
      <c r="GWC15"/>
      <c r="GWE15"/>
      <c r="GWG15"/>
      <c r="GWI15"/>
      <c r="GWK15"/>
      <c r="GWM15"/>
      <c r="GWO15"/>
      <c r="GWQ15"/>
      <c r="GWS15"/>
      <c r="GWU15"/>
      <c r="GWW15"/>
      <c r="GWY15"/>
      <c r="GXA15"/>
      <c r="GXC15"/>
      <c r="GXE15"/>
      <c r="GXG15"/>
      <c r="GXI15"/>
      <c r="GXK15"/>
      <c r="GXM15"/>
      <c r="GXO15"/>
      <c r="GXQ15"/>
      <c r="GXS15"/>
      <c r="GXU15"/>
      <c r="GXW15"/>
      <c r="GXY15"/>
      <c r="GYA15"/>
      <c r="GYC15"/>
      <c r="GYE15"/>
      <c r="GYG15"/>
      <c r="GYI15"/>
      <c r="GYK15"/>
      <c r="GYM15"/>
      <c r="GYO15"/>
      <c r="GYQ15"/>
      <c r="GYS15"/>
      <c r="GYU15"/>
      <c r="GYW15"/>
      <c r="GYY15"/>
      <c r="GZA15"/>
      <c r="GZC15"/>
      <c r="GZE15"/>
      <c r="GZG15"/>
      <c r="GZI15"/>
      <c r="GZK15"/>
      <c r="GZM15"/>
      <c r="GZO15"/>
      <c r="GZQ15"/>
      <c r="GZS15"/>
      <c r="GZU15"/>
      <c r="GZW15"/>
      <c r="GZY15"/>
      <c r="HAA15"/>
      <c r="HAC15"/>
      <c r="HAE15"/>
      <c r="HAG15"/>
      <c r="HAI15"/>
      <c r="HAK15"/>
      <c r="HAM15"/>
      <c r="HAO15"/>
      <c r="HAQ15"/>
      <c r="HAS15"/>
      <c r="HAU15"/>
      <c r="HAW15"/>
      <c r="HAY15"/>
      <c r="HBA15"/>
      <c r="HBC15"/>
      <c r="HBE15"/>
      <c r="HBG15"/>
      <c r="HBI15"/>
      <c r="HBK15"/>
      <c r="HBM15"/>
      <c r="HBO15"/>
      <c r="HBQ15"/>
      <c r="HBS15"/>
      <c r="HBU15"/>
      <c r="HBW15"/>
      <c r="HBY15"/>
      <c r="HCA15"/>
      <c r="HCC15"/>
      <c r="HCE15"/>
      <c r="HCG15"/>
      <c r="HCI15"/>
      <c r="HCK15"/>
      <c r="HCM15"/>
      <c r="HCO15"/>
      <c r="HCQ15"/>
      <c r="HCS15"/>
      <c r="HCU15"/>
      <c r="HCW15"/>
      <c r="HCY15"/>
      <c r="HDA15"/>
      <c r="HDC15"/>
      <c r="HDE15"/>
      <c r="HDG15"/>
      <c r="HDI15"/>
      <c r="HDK15"/>
      <c r="HDM15"/>
      <c r="HDO15"/>
      <c r="HDQ15"/>
      <c r="HDS15"/>
      <c r="HDU15"/>
      <c r="HDW15"/>
      <c r="HDY15"/>
      <c r="HEA15"/>
      <c r="HEC15"/>
      <c r="HEE15"/>
      <c r="HEG15"/>
      <c r="HEI15"/>
      <c r="HEK15"/>
      <c r="HEM15"/>
      <c r="HEO15"/>
      <c r="HEQ15"/>
      <c r="HES15"/>
      <c r="HEU15"/>
      <c r="HEW15"/>
      <c r="HEY15"/>
      <c r="HFA15"/>
      <c r="HFC15"/>
      <c r="HFE15"/>
      <c r="HFG15"/>
      <c r="HFI15"/>
      <c r="HFK15"/>
      <c r="HFM15"/>
      <c r="HFO15"/>
      <c r="HFQ15"/>
      <c r="HFS15"/>
      <c r="HFU15"/>
      <c r="HFW15"/>
      <c r="HFY15"/>
      <c r="HGA15"/>
      <c r="HGC15"/>
      <c r="HGE15"/>
      <c r="HGG15"/>
      <c r="HGI15"/>
      <c r="HGK15"/>
      <c r="HGM15"/>
      <c r="HGO15"/>
      <c r="HGQ15"/>
      <c r="HGS15"/>
      <c r="HGU15"/>
      <c r="HGW15"/>
      <c r="HGY15"/>
      <c r="HHA15"/>
      <c r="HHC15"/>
      <c r="HHE15"/>
      <c r="HHG15"/>
      <c r="HHI15"/>
      <c r="HHK15"/>
      <c r="HHM15"/>
      <c r="HHO15"/>
      <c r="HHQ15"/>
      <c r="HHS15"/>
      <c r="HHU15"/>
      <c r="HHW15"/>
      <c r="HHY15"/>
      <c r="HIA15"/>
      <c r="HIC15"/>
      <c r="HIE15"/>
      <c r="HIG15"/>
      <c r="HII15"/>
      <c r="HIK15"/>
      <c r="HIM15"/>
      <c r="HIO15"/>
      <c r="HIQ15"/>
      <c r="HIS15"/>
      <c r="HIU15"/>
      <c r="HIW15"/>
      <c r="HIY15"/>
      <c r="HJA15"/>
      <c r="HJC15"/>
      <c r="HJE15"/>
      <c r="HJG15"/>
      <c r="HJI15"/>
      <c r="HJK15"/>
      <c r="HJM15"/>
      <c r="HJO15"/>
      <c r="HJQ15"/>
      <c r="HJS15"/>
      <c r="HJU15"/>
      <c r="HJW15"/>
      <c r="HJY15"/>
      <c r="HKA15"/>
      <c r="HKC15"/>
      <c r="HKE15"/>
      <c r="HKG15"/>
      <c r="HKI15"/>
      <c r="HKK15"/>
      <c r="HKM15"/>
      <c r="HKO15"/>
      <c r="HKQ15"/>
      <c r="HKS15"/>
      <c r="HKU15"/>
      <c r="HKW15"/>
      <c r="HKY15"/>
      <c r="HLA15"/>
      <c r="HLC15"/>
      <c r="HLE15"/>
      <c r="HLG15"/>
      <c r="HLI15"/>
      <c r="HLK15"/>
      <c r="HLM15"/>
      <c r="HLO15"/>
      <c r="HLQ15"/>
      <c r="HLS15"/>
      <c r="HLU15"/>
      <c r="HLW15"/>
      <c r="HLY15"/>
      <c r="HMA15"/>
      <c r="HMC15"/>
      <c r="HME15"/>
      <c r="HMG15"/>
      <c r="HMI15"/>
      <c r="HMK15"/>
      <c r="HMM15"/>
      <c r="HMO15"/>
      <c r="HMQ15"/>
      <c r="HMS15"/>
      <c r="HMU15"/>
      <c r="HMW15"/>
      <c r="HMY15"/>
      <c r="HNA15"/>
      <c r="HNC15"/>
      <c r="HNE15"/>
      <c r="HNG15"/>
      <c r="HNI15"/>
      <c r="HNK15"/>
      <c r="HNM15"/>
      <c r="HNO15"/>
      <c r="HNQ15"/>
      <c r="HNS15"/>
      <c r="HNU15"/>
      <c r="HNW15"/>
      <c r="HNY15"/>
      <c r="HOA15"/>
      <c r="HOC15"/>
      <c r="HOE15"/>
      <c r="HOG15"/>
      <c r="HOI15"/>
      <c r="HOK15"/>
      <c r="HOM15"/>
      <c r="HOO15"/>
      <c r="HOQ15"/>
      <c r="HOS15"/>
      <c r="HOU15"/>
      <c r="HOW15"/>
      <c r="HOY15"/>
      <c r="HPA15"/>
      <c r="HPC15"/>
      <c r="HPE15"/>
      <c r="HPG15"/>
      <c r="HPI15"/>
      <c r="HPK15"/>
      <c r="HPM15"/>
      <c r="HPO15"/>
      <c r="HPQ15"/>
      <c r="HPS15"/>
      <c r="HPU15"/>
      <c r="HPW15"/>
      <c r="HPY15"/>
      <c r="HQA15"/>
      <c r="HQC15"/>
      <c r="HQE15"/>
      <c r="HQG15"/>
      <c r="HQI15"/>
      <c r="HQK15"/>
      <c r="HQM15"/>
      <c r="HQO15"/>
      <c r="HQQ15"/>
      <c r="HQS15"/>
      <c r="HQU15"/>
      <c r="HQW15"/>
      <c r="HQY15"/>
      <c r="HRA15"/>
      <c r="HRC15"/>
      <c r="HRE15"/>
      <c r="HRG15"/>
      <c r="HRI15"/>
      <c r="HRK15"/>
      <c r="HRM15"/>
      <c r="HRO15"/>
      <c r="HRQ15"/>
      <c r="HRS15"/>
      <c r="HRU15"/>
      <c r="HRW15"/>
      <c r="HRY15"/>
      <c r="HSA15"/>
      <c r="HSC15"/>
      <c r="HSE15"/>
      <c r="HSG15"/>
      <c r="HSI15"/>
      <c r="HSK15"/>
      <c r="HSM15"/>
      <c r="HSO15"/>
      <c r="HSQ15"/>
      <c r="HSS15"/>
      <c r="HSU15"/>
      <c r="HSW15"/>
      <c r="HSY15"/>
      <c r="HTA15"/>
      <c r="HTC15"/>
      <c r="HTE15"/>
      <c r="HTG15"/>
      <c r="HTI15"/>
      <c r="HTK15"/>
      <c r="HTM15"/>
      <c r="HTO15"/>
      <c r="HTQ15"/>
      <c r="HTS15"/>
      <c r="HTU15"/>
      <c r="HTW15"/>
      <c r="HTY15"/>
      <c r="HUA15"/>
      <c r="HUC15"/>
      <c r="HUE15"/>
      <c r="HUG15"/>
      <c r="HUI15"/>
      <c r="HUK15"/>
      <c r="HUM15"/>
      <c r="HUO15"/>
      <c r="HUQ15"/>
      <c r="HUS15"/>
      <c r="HUU15"/>
      <c r="HUW15"/>
      <c r="HUY15"/>
      <c r="HVA15"/>
      <c r="HVC15"/>
      <c r="HVE15"/>
      <c r="HVG15"/>
      <c r="HVI15"/>
      <c r="HVK15"/>
      <c r="HVM15"/>
      <c r="HVO15"/>
      <c r="HVQ15"/>
      <c r="HVS15"/>
      <c r="HVU15"/>
      <c r="HVW15"/>
      <c r="HVY15"/>
      <c r="HWA15"/>
      <c r="HWC15"/>
      <c r="HWE15"/>
      <c r="HWG15"/>
      <c r="HWI15"/>
      <c r="HWK15"/>
      <c r="HWM15"/>
      <c r="HWO15"/>
      <c r="HWQ15"/>
      <c r="HWS15"/>
      <c r="HWU15"/>
      <c r="HWW15"/>
      <c r="HWY15"/>
      <c r="HXA15"/>
      <c r="HXC15"/>
      <c r="HXE15"/>
      <c r="HXG15"/>
      <c r="HXI15"/>
      <c r="HXK15"/>
      <c r="HXM15"/>
      <c r="HXO15"/>
      <c r="HXQ15"/>
      <c r="HXS15"/>
      <c r="HXU15"/>
      <c r="HXW15"/>
      <c r="HXY15"/>
      <c r="HYA15"/>
      <c r="HYC15"/>
      <c r="HYE15"/>
      <c r="HYG15"/>
      <c r="HYI15"/>
      <c r="HYK15"/>
      <c r="HYM15"/>
      <c r="HYO15"/>
      <c r="HYQ15"/>
      <c r="HYS15"/>
      <c r="HYU15"/>
      <c r="HYW15"/>
      <c r="HYY15"/>
      <c r="HZA15"/>
      <c r="HZC15"/>
      <c r="HZE15"/>
      <c r="HZG15"/>
      <c r="HZI15"/>
      <c r="HZK15"/>
      <c r="HZM15"/>
      <c r="HZO15"/>
      <c r="HZQ15"/>
      <c r="HZS15"/>
      <c r="HZU15"/>
      <c r="HZW15"/>
      <c r="HZY15"/>
      <c r="IAA15"/>
      <c r="IAC15"/>
      <c r="IAE15"/>
      <c r="IAG15"/>
      <c r="IAI15"/>
      <c r="IAK15"/>
      <c r="IAM15"/>
      <c r="IAO15"/>
      <c r="IAQ15"/>
      <c r="IAS15"/>
      <c r="IAU15"/>
      <c r="IAW15"/>
      <c r="IAY15"/>
      <c r="IBA15"/>
      <c r="IBC15"/>
      <c r="IBE15"/>
      <c r="IBG15"/>
      <c r="IBI15"/>
      <c r="IBK15"/>
      <c r="IBM15"/>
      <c r="IBO15"/>
      <c r="IBQ15"/>
      <c r="IBS15"/>
      <c r="IBU15"/>
      <c r="IBW15"/>
      <c r="IBY15"/>
      <c r="ICA15"/>
      <c r="ICC15"/>
      <c r="ICE15"/>
      <c r="ICG15"/>
      <c r="ICI15"/>
      <c r="ICK15"/>
      <c r="ICM15"/>
      <c r="ICO15"/>
      <c r="ICQ15"/>
      <c r="ICS15"/>
      <c r="ICU15"/>
      <c r="ICW15"/>
      <c r="ICY15"/>
      <c r="IDA15"/>
      <c r="IDC15"/>
      <c r="IDE15"/>
      <c r="IDG15"/>
      <c r="IDI15"/>
      <c r="IDK15"/>
      <c r="IDM15"/>
      <c r="IDO15"/>
      <c r="IDQ15"/>
      <c r="IDS15"/>
      <c r="IDU15"/>
      <c r="IDW15"/>
      <c r="IDY15"/>
      <c r="IEA15"/>
      <c r="IEC15"/>
      <c r="IEE15"/>
      <c r="IEG15"/>
      <c r="IEI15"/>
      <c r="IEK15"/>
      <c r="IEM15"/>
      <c r="IEO15"/>
      <c r="IEQ15"/>
      <c r="IES15"/>
      <c r="IEU15"/>
      <c r="IEW15"/>
      <c r="IEY15"/>
      <c r="IFA15"/>
      <c r="IFC15"/>
      <c r="IFE15"/>
      <c r="IFG15"/>
      <c r="IFI15"/>
      <c r="IFK15"/>
      <c r="IFM15"/>
      <c r="IFO15"/>
      <c r="IFQ15"/>
      <c r="IFS15"/>
      <c r="IFU15"/>
      <c r="IFW15"/>
      <c r="IFY15"/>
      <c r="IGA15"/>
      <c r="IGC15"/>
      <c r="IGE15"/>
      <c r="IGG15"/>
      <c r="IGI15"/>
      <c r="IGK15"/>
      <c r="IGM15"/>
      <c r="IGO15"/>
      <c r="IGQ15"/>
      <c r="IGS15"/>
      <c r="IGU15"/>
      <c r="IGW15"/>
      <c r="IGY15"/>
      <c r="IHA15"/>
      <c r="IHC15"/>
      <c r="IHE15"/>
      <c r="IHG15"/>
      <c r="IHI15"/>
      <c r="IHK15"/>
      <c r="IHM15"/>
      <c r="IHO15"/>
      <c r="IHQ15"/>
      <c r="IHS15"/>
      <c r="IHU15"/>
      <c r="IHW15"/>
      <c r="IHY15"/>
      <c r="IIA15"/>
      <c r="IIC15"/>
      <c r="IIE15"/>
      <c r="IIG15"/>
      <c r="III15"/>
      <c r="IIK15"/>
      <c r="IIM15"/>
      <c r="IIO15"/>
      <c r="IIQ15"/>
      <c r="IIS15"/>
      <c r="IIU15"/>
      <c r="IIW15"/>
      <c r="IIY15"/>
      <c r="IJA15"/>
      <c r="IJC15"/>
      <c r="IJE15"/>
      <c r="IJG15"/>
      <c r="IJI15"/>
      <c r="IJK15"/>
      <c r="IJM15"/>
      <c r="IJO15"/>
      <c r="IJQ15"/>
      <c r="IJS15"/>
      <c r="IJU15"/>
      <c r="IJW15"/>
      <c r="IJY15"/>
      <c r="IKA15"/>
      <c r="IKC15"/>
      <c r="IKE15"/>
      <c r="IKG15"/>
      <c r="IKI15"/>
      <c r="IKK15"/>
      <c r="IKM15"/>
      <c r="IKO15"/>
      <c r="IKQ15"/>
      <c r="IKS15"/>
      <c r="IKU15"/>
      <c r="IKW15"/>
      <c r="IKY15"/>
      <c r="ILA15"/>
      <c r="ILC15"/>
      <c r="ILE15"/>
      <c r="ILG15"/>
      <c r="ILI15"/>
      <c r="ILK15"/>
      <c r="ILM15"/>
      <c r="ILO15"/>
      <c r="ILQ15"/>
      <c r="ILS15"/>
      <c r="ILU15"/>
      <c r="ILW15"/>
      <c r="ILY15"/>
      <c r="IMA15"/>
      <c r="IMC15"/>
      <c r="IME15"/>
      <c r="IMG15"/>
      <c r="IMI15"/>
      <c r="IMK15"/>
      <c r="IMM15"/>
      <c r="IMO15"/>
      <c r="IMQ15"/>
      <c r="IMS15"/>
      <c r="IMU15"/>
      <c r="IMW15"/>
      <c r="IMY15"/>
      <c r="INA15"/>
      <c r="INC15"/>
      <c r="INE15"/>
      <c r="ING15"/>
      <c r="INI15"/>
      <c r="INK15"/>
      <c r="INM15"/>
      <c r="INO15"/>
      <c r="INQ15"/>
      <c r="INS15"/>
      <c r="INU15"/>
      <c r="INW15"/>
      <c r="INY15"/>
      <c r="IOA15"/>
      <c r="IOC15"/>
      <c r="IOE15"/>
      <c r="IOG15"/>
      <c r="IOI15"/>
      <c r="IOK15"/>
      <c r="IOM15"/>
      <c r="IOO15"/>
      <c r="IOQ15"/>
      <c r="IOS15"/>
      <c r="IOU15"/>
      <c r="IOW15"/>
      <c r="IOY15"/>
      <c r="IPA15"/>
      <c r="IPC15"/>
      <c r="IPE15"/>
      <c r="IPG15"/>
      <c r="IPI15"/>
      <c r="IPK15"/>
      <c r="IPM15"/>
      <c r="IPO15"/>
      <c r="IPQ15"/>
      <c r="IPS15"/>
      <c r="IPU15"/>
      <c r="IPW15"/>
      <c r="IPY15"/>
      <c r="IQA15"/>
      <c r="IQC15"/>
      <c r="IQE15"/>
      <c r="IQG15"/>
      <c r="IQI15"/>
      <c r="IQK15"/>
      <c r="IQM15"/>
      <c r="IQO15"/>
      <c r="IQQ15"/>
      <c r="IQS15"/>
      <c r="IQU15"/>
      <c r="IQW15"/>
      <c r="IQY15"/>
      <c r="IRA15"/>
      <c r="IRC15"/>
      <c r="IRE15"/>
      <c r="IRG15"/>
      <c r="IRI15"/>
      <c r="IRK15"/>
      <c r="IRM15"/>
      <c r="IRO15"/>
      <c r="IRQ15"/>
      <c r="IRS15"/>
      <c r="IRU15"/>
      <c r="IRW15"/>
      <c r="IRY15"/>
      <c r="ISA15"/>
      <c r="ISC15"/>
      <c r="ISE15"/>
      <c r="ISG15"/>
      <c r="ISI15"/>
      <c r="ISK15"/>
      <c r="ISM15"/>
      <c r="ISO15"/>
      <c r="ISQ15"/>
      <c r="ISS15"/>
      <c r="ISU15"/>
      <c r="ISW15"/>
      <c r="ISY15"/>
      <c r="ITA15"/>
      <c r="ITC15"/>
      <c r="ITE15"/>
      <c r="ITG15"/>
      <c r="ITI15"/>
      <c r="ITK15"/>
      <c r="ITM15"/>
      <c r="ITO15"/>
      <c r="ITQ15"/>
      <c r="ITS15"/>
      <c r="ITU15"/>
      <c r="ITW15"/>
      <c r="ITY15"/>
      <c r="IUA15"/>
      <c r="IUC15"/>
      <c r="IUE15"/>
      <c r="IUG15"/>
      <c r="IUI15"/>
      <c r="IUK15"/>
      <c r="IUM15"/>
      <c r="IUO15"/>
      <c r="IUQ15"/>
      <c r="IUS15"/>
      <c r="IUU15"/>
      <c r="IUW15"/>
      <c r="IUY15"/>
      <c r="IVA15"/>
      <c r="IVC15"/>
      <c r="IVE15"/>
      <c r="IVG15"/>
      <c r="IVI15"/>
      <c r="IVK15"/>
      <c r="IVM15"/>
      <c r="IVO15"/>
      <c r="IVQ15"/>
      <c r="IVS15"/>
      <c r="IVU15"/>
      <c r="IVW15"/>
      <c r="IVY15"/>
      <c r="IWA15"/>
      <c r="IWC15"/>
      <c r="IWE15"/>
      <c r="IWG15"/>
      <c r="IWI15"/>
      <c r="IWK15"/>
      <c r="IWM15"/>
      <c r="IWO15"/>
      <c r="IWQ15"/>
      <c r="IWS15"/>
      <c r="IWU15"/>
      <c r="IWW15"/>
      <c r="IWY15"/>
      <c r="IXA15"/>
      <c r="IXC15"/>
      <c r="IXE15"/>
      <c r="IXG15"/>
      <c r="IXI15"/>
      <c r="IXK15"/>
      <c r="IXM15"/>
      <c r="IXO15"/>
      <c r="IXQ15"/>
      <c r="IXS15"/>
      <c r="IXU15"/>
      <c r="IXW15"/>
      <c r="IXY15"/>
      <c r="IYA15"/>
      <c r="IYC15"/>
      <c r="IYE15"/>
      <c r="IYG15"/>
      <c r="IYI15"/>
      <c r="IYK15"/>
      <c r="IYM15"/>
      <c r="IYO15"/>
      <c r="IYQ15"/>
      <c r="IYS15"/>
      <c r="IYU15"/>
      <c r="IYW15"/>
      <c r="IYY15"/>
      <c r="IZA15"/>
      <c r="IZC15"/>
      <c r="IZE15"/>
      <c r="IZG15"/>
      <c r="IZI15"/>
      <c r="IZK15"/>
      <c r="IZM15"/>
      <c r="IZO15"/>
      <c r="IZQ15"/>
      <c r="IZS15"/>
      <c r="IZU15"/>
      <c r="IZW15"/>
      <c r="IZY15"/>
      <c r="JAA15"/>
      <c r="JAC15"/>
      <c r="JAE15"/>
      <c r="JAG15"/>
      <c r="JAI15"/>
      <c r="JAK15"/>
      <c r="JAM15"/>
      <c r="JAO15"/>
      <c r="JAQ15"/>
      <c r="JAS15"/>
      <c r="JAU15"/>
      <c r="JAW15"/>
      <c r="JAY15"/>
      <c r="JBA15"/>
      <c r="JBC15"/>
      <c r="JBE15"/>
      <c r="JBG15"/>
      <c r="JBI15"/>
      <c r="JBK15"/>
      <c r="JBM15"/>
      <c r="JBO15"/>
      <c r="JBQ15"/>
      <c r="JBS15"/>
      <c r="JBU15"/>
      <c r="JBW15"/>
      <c r="JBY15"/>
      <c r="JCA15"/>
      <c r="JCC15"/>
      <c r="JCE15"/>
      <c r="JCG15"/>
      <c r="JCI15"/>
      <c r="JCK15"/>
      <c r="JCM15"/>
      <c r="JCO15"/>
      <c r="JCQ15"/>
      <c r="JCS15"/>
      <c r="JCU15"/>
      <c r="JCW15"/>
      <c r="JCY15"/>
      <c r="JDA15"/>
      <c r="JDC15"/>
      <c r="JDE15"/>
      <c r="JDG15"/>
      <c r="JDI15"/>
      <c r="JDK15"/>
      <c r="JDM15"/>
      <c r="JDO15"/>
      <c r="JDQ15"/>
      <c r="JDS15"/>
      <c r="JDU15"/>
      <c r="JDW15"/>
      <c r="JDY15"/>
      <c r="JEA15"/>
      <c r="JEC15"/>
      <c r="JEE15"/>
      <c r="JEG15"/>
      <c r="JEI15"/>
      <c r="JEK15"/>
      <c r="JEM15"/>
      <c r="JEO15"/>
      <c r="JEQ15"/>
      <c r="JES15"/>
      <c r="JEU15"/>
      <c r="JEW15"/>
      <c r="JEY15"/>
      <c r="JFA15"/>
      <c r="JFC15"/>
      <c r="JFE15"/>
      <c r="JFG15"/>
      <c r="JFI15"/>
      <c r="JFK15"/>
      <c r="JFM15"/>
      <c r="JFO15"/>
      <c r="JFQ15"/>
      <c r="JFS15"/>
      <c r="JFU15"/>
      <c r="JFW15"/>
      <c r="JFY15"/>
      <c r="JGA15"/>
      <c r="JGC15"/>
      <c r="JGE15"/>
      <c r="JGG15"/>
      <c r="JGI15"/>
      <c r="JGK15"/>
      <c r="JGM15"/>
      <c r="JGO15"/>
      <c r="JGQ15"/>
      <c r="JGS15"/>
      <c r="JGU15"/>
      <c r="JGW15"/>
      <c r="JGY15"/>
      <c r="JHA15"/>
      <c r="JHC15"/>
      <c r="JHE15"/>
      <c r="JHG15"/>
      <c r="JHI15"/>
      <c r="JHK15"/>
      <c r="JHM15"/>
      <c r="JHO15"/>
      <c r="JHQ15"/>
      <c r="JHS15"/>
      <c r="JHU15"/>
      <c r="JHW15"/>
      <c r="JHY15"/>
      <c r="JIA15"/>
      <c r="JIC15"/>
      <c r="JIE15"/>
      <c r="JIG15"/>
      <c r="JII15"/>
      <c r="JIK15"/>
      <c r="JIM15"/>
      <c r="JIO15"/>
      <c r="JIQ15"/>
      <c r="JIS15"/>
      <c r="JIU15"/>
      <c r="JIW15"/>
      <c r="JIY15"/>
      <c r="JJA15"/>
      <c r="JJC15"/>
      <c r="JJE15"/>
      <c r="JJG15"/>
      <c r="JJI15"/>
      <c r="JJK15"/>
      <c r="JJM15"/>
      <c r="JJO15"/>
      <c r="JJQ15"/>
      <c r="JJS15"/>
      <c r="JJU15"/>
      <c r="JJW15"/>
      <c r="JJY15"/>
      <c r="JKA15"/>
      <c r="JKC15"/>
      <c r="JKE15"/>
      <c r="JKG15"/>
      <c r="JKI15"/>
      <c r="JKK15"/>
      <c r="JKM15"/>
      <c r="JKO15"/>
      <c r="JKQ15"/>
      <c r="JKS15"/>
      <c r="JKU15"/>
      <c r="JKW15"/>
      <c r="JKY15"/>
      <c r="JLA15"/>
      <c r="JLC15"/>
      <c r="JLE15"/>
      <c r="JLG15"/>
      <c r="JLI15"/>
      <c r="JLK15"/>
      <c r="JLM15"/>
      <c r="JLO15"/>
      <c r="JLQ15"/>
      <c r="JLS15"/>
      <c r="JLU15"/>
      <c r="JLW15"/>
      <c r="JLY15"/>
      <c r="JMA15"/>
      <c r="JMC15"/>
      <c r="JME15"/>
      <c r="JMG15"/>
      <c r="JMI15"/>
      <c r="JMK15"/>
      <c r="JMM15"/>
      <c r="JMO15"/>
      <c r="JMQ15"/>
      <c r="JMS15"/>
      <c r="JMU15"/>
      <c r="JMW15"/>
      <c r="JMY15"/>
      <c r="JNA15"/>
      <c r="JNC15"/>
      <c r="JNE15"/>
      <c r="JNG15"/>
      <c r="JNI15"/>
      <c r="JNK15"/>
      <c r="JNM15"/>
      <c r="JNO15"/>
      <c r="JNQ15"/>
      <c r="JNS15"/>
      <c r="JNU15"/>
      <c r="JNW15"/>
      <c r="JNY15"/>
      <c r="JOA15"/>
      <c r="JOC15"/>
      <c r="JOE15"/>
      <c r="JOG15"/>
      <c r="JOI15"/>
      <c r="JOK15"/>
      <c r="JOM15"/>
      <c r="JOO15"/>
      <c r="JOQ15"/>
      <c r="JOS15"/>
      <c r="JOU15"/>
      <c r="JOW15"/>
      <c r="JOY15"/>
      <c r="JPA15"/>
      <c r="JPC15"/>
      <c r="JPE15"/>
      <c r="JPG15"/>
      <c r="JPI15"/>
      <c r="JPK15"/>
      <c r="JPM15"/>
      <c r="JPO15"/>
      <c r="JPQ15"/>
      <c r="JPS15"/>
      <c r="JPU15"/>
      <c r="JPW15"/>
      <c r="JPY15"/>
      <c r="JQA15"/>
      <c r="JQC15"/>
      <c r="JQE15"/>
      <c r="JQG15"/>
      <c r="JQI15"/>
      <c r="JQK15"/>
      <c r="JQM15"/>
      <c r="JQO15"/>
      <c r="JQQ15"/>
      <c r="JQS15"/>
      <c r="JQU15"/>
      <c r="JQW15"/>
      <c r="JQY15"/>
      <c r="JRA15"/>
      <c r="JRC15"/>
      <c r="JRE15"/>
      <c r="JRG15"/>
      <c r="JRI15"/>
      <c r="JRK15"/>
      <c r="JRM15"/>
      <c r="JRO15"/>
      <c r="JRQ15"/>
      <c r="JRS15"/>
      <c r="JRU15"/>
      <c r="JRW15"/>
      <c r="JRY15"/>
      <c r="JSA15"/>
      <c r="JSC15"/>
      <c r="JSE15"/>
      <c r="JSG15"/>
      <c r="JSI15"/>
      <c r="JSK15"/>
      <c r="JSM15"/>
      <c r="JSO15"/>
      <c r="JSQ15"/>
      <c r="JSS15"/>
      <c r="JSU15"/>
      <c r="JSW15"/>
      <c r="JSY15"/>
      <c r="JTA15"/>
      <c r="JTC15"/>
      <c r="JTE15"/>
      <c r="JTG15"/>
      <c r="JTI15"/>
      <c r="JTK15"/>
      <c r="JTM15"/>
      <c r="JTO15"/>
      <c r="JTQ15"/>
      <c r="JTS15"/>
      <c r="JTU15"/>
      <c r="JTW15"/>
      <c r="JTY15"/>
      <c r="JUA15"/>
      <c r="JUC15"/>
      <c r="JUE15"/>
      <c r="JUG15"/>
      <c r="JUI15"/>
      <c r="JUK15"/>
      <c r="JUM15"/>
      <c r="JUO15"/>
      <c r="JUQ15"/>
      <c r="JUS15"/>
      <c r="JUU15"/>
      <c r="JUW15"/>
      <c r="JUY15"/>
      <c r="JVA15"/>
      <c r="JVC15"/>
      <c r="JVE15"/>
      <c r="JVG15"/>
      <c r="JVI15"/>
      <c r="JVK15"/>
      <c r="JVM15"/>
      <c r="JVO15"/>
      <c r="JVQ15"/>
      <c r="JVS15"/>
      <c r="JVU15"/>
      <c r="JVW15"/>
      <c r="JVY15"/>
      <c r="JWA15"/>
      <c r="JWC15"/>
      <c r="JWE15"/>
      <c r="JWG15"/>
      <c r="JWI15"/>
      <c r="JWK15"/>
      <c r="JWM15"/>
      <c r="JWO15"/>
      <c r="JWQ15"/>
      <c r="JWS15"/>
      <c r="JWU15"/>
      <c r="JWW15"/>
      <c r="JWY15"/>
      <c r="JXA15"/>
      <c r="JXC15"/>
      <c r="JXE15"/>
      <c r="JXG15"/>
      <c r="JXI15"/>
      <c r="JXK15"/>
      <c r="JXM15"/>
      <c r="JXO15"/>
      <c r="JXQ15"/>
      <c r="JXS15"/>
      <c r="JXU15"/>
      <c r="JXW15"/>
      <c r="JXY15"/>
      <c r="JYA15"/>
      <c r="JYC15"/>
      <c r="JYE15"/>
      <c r="JYG15"/>
      <c r="JYI15"/>
      <c r="JYK15"/>
      <c r="JYM15"/>
      <c r="JYO15"/>
      <c r="JYQ15"/>
      <c r="JYS15"/>
      <c r="JYU15"/>
      <c r="JYW15"/>
      <c r="JYY15"/>
      <c r="JZA15"/>
      <c r="JZC15"/>
      <c r="JZE15"/>
      <c r="JZG15"/>
      <c r="JZI15"/>
      <c r="JZK15"/>
      <c r="JZM15"/>
      <c r="JZO15"/>
      <c r="JZQ15"/>
      <c r="JZS15"/>
      <c r="JZU15"/>
      <c r="JZW15"/>
      <c r="JZY15"/>
      <c r="KAA15"/>
      <c r="KAC15"/>
      <c r="KAE15"/>
      <c r="KAG15"/>
      <c r="KAI15"/>
      <c r="KAK15"/>
      <c r="KAM15"/>
      <c r="KAO15"/>
      <c r="KAQ15"/>
      <c r="KAS15"/>
      <c r="KAU15"/>
      <c r="KAW15"/>
      <c r="KAY15"/>
      <c r="KBA15"/>
      <c r="KBC15"/>
      <c r="KBE15"/>
      <c r="KBG15"/>
      <c r="KBI15"/>
      <c r="KBK15"/>
      <c r="KBM15"/>
      <c r="KBO15"/>
      <c r="KBQ15"/>
      <c r="KBS15"/>
      <c r="KBU15"/>
      <c r="KBW15"/>
      <c r="KBY15"/>
      <c r="KCA15"/>
      <c r="KCC15"/>
      <c r="KCE15"/>
      <c r="KCG15"/>
      <c r="KCI15"/>
      <c r="KCK15"/>
      <c r="KCM15"/>
      <c r="KCO15"/>
      <c r="KCQ15"/>
      <c r="KCS15"/>
      <c r="KCU15"/>
      <c r="KCW15"/>
      <c r="KCY15"/>
      <c r="KDA15"/>
      <c r="KDC15"/>
      <c r="KDE15"/>
      <c r="KDG15"/>
      <c r="KDI15"/>
      <c r="KDK15"/>
      <c r="KDM15"/>
      <c r="KDO15"/>
      <c r="KDQ15"/>
      <c r="KDS15"/>
      <c r="KDU15"/>
      <c r="KDW15"/>
      <c r="KDY15"/>
      <c r="KEA15"/>
      <c r="KEC15"/>
      <c r="KEE15"/>
      <c r="KEG15"/>
      <c r="KEI15"/>
      <c r="KEK15"/>
      <c r="KEM15"/>
      <c r="KEO15"/>
      <c r="KEQ15"/>
      <c r="KES15"/>
      <c r="KEU15"/>
      <c r="KEW15"/>
      <c r="KEY15"/>
      <c r="KFA15"/>
      <c r="KFC15"/>
      <c r="KFE15"/>
      <c r="KFG15"/>
      <c r="KFI15"/>
      <c r="KFK15"/>
      <c r="KFM15"/>
      <c r="KFO15"/>
      <c r="KFQ15"/>
      <c r="KFS15"/>
      <c r="KFU15"/>
      <c r="KFW15"/>
      <c r="KFY15"/>
      <c r="KGA15"/>
      <c r="KGC15"/>
      <c r="KGE15"/>
      <c r="KGG15"/>
      <c r="KGI15"/>
      <c r="KGK15"/>
      <c r="KGM15"/>
      <c r="KGO15"/>
      <c r="KGQ15"/>
      <c r="KGS15"/>
      <c r="KGU15"/>
      <c r="KGW15"/>
      <c r="KGY15"/>
      <c r="KHA15"/>
      <c r="KHC15"/>
      <c r="KHE15"/>
      <c r="KHG15"/>
      <c r="KHI15"/>
      <c r="KHK15"/>
      <c r="KHM15"/>
      <c r="KHO15"/>
      <c r="KHQ15"/>
      <c r="KHS15"/>
      <c r="KHU15"/>
      <c r="KHW15"/>
      <c r="KHY15"/>
      <c r="KIA15"/>
      <c r="KIC15"/>
      <c r="KIE15"/>
      <c r="KIG15"/>
      <c r="KII15"/>
      <c r="KIK15"/>
      <c r="KIM15"/>
      <c r="KIO15"/>
      <c r="KIQ15"/>
      <c r="KIS15"/>
      <c r="KIU15"/>
      <c r="KIW15"/>
      <c r="KIY15"/>
      <c r="KJA15"/>
      <c r="KJC15"/>
      <c r="KJE15"/>
      <c r="KJG15"/>
      <c r="KJI15"/>
      <c r="KJK15"/>
      <c r="KJM15"/>
      <c r="KJO15"/>
      <c r="KJQ15"/>
      <c r="KJS15"/>
      <c r="KJU15"/>
      <c r="KJW15"/>
      <c r="KJY15"/>
      <c r="KKA15"/>
      <c r="KKC15"/>
      <c r="KKE15"/>
      <c r="KKG15"/>
      <c r="KKI15"/>
      <c r="KKK15"/>
      <c r="KKM15"/>
      <c r="KKO15"/>
      <c r="KKQ15"/>
      <c r="KKS15"/>
      <c r="KKU15"/>
      <c r="KKW15"/>
      <c r="KKY15"/>
      <c r="KLA15"/>
      <c r="KLC15"/>
      <c r="KLE15"/>
      <c r="KLG15"/>
      <c r="KLI15"/>
      <c r="KLK15"/>
      <c r="KLM15"/>
      <c r="KLO15"/>
      <c r="KLQ15"/>
      <c r="KLS15"/>
      <c r="KLU15"/>
      <c r="KLW15"/>
      <c r="KLY15"/>
      <c r="KMA15"/>
      <c r="KMC15"/>
      <c r="KME15"/>
      <c r="KMG15"/>
      <c r="KMI15"/>
      <c r="KMK15"/>
      <c r="KMM15"/>
      <c r="KMO15"/>
      <c r="KMQ15"/>
      <c r="KMS15"/>
      <c r="KMU15"/>
      <c r="KMW15"/>
      <c r="KMY15"/>
      <c r="KNA15"/>
      <c r="KNC15"/>
      <c r="KNE15"/>
      <c r="KNG15"/>
      <c r="KNI15"/>
      <c r="KNK15"/>
      <c r="KNM15"/>
      <c r="KNO15"/>
      <c r="KNQ15"/>
      <c r="KNS15"/>
      <c r="KNU15"/>
      <c r="KNW15"/>
      <c r="KNY15"/>
      <c r="KOA15"/>
      <c r="KOC15"/>
      <c r="KOE15"/>
      <c r="KOG15"/>
      <c r="KOI15"/>
      <c r="KOK15"/>
      <c r="KOM15"/>
      <c r="KOO15"/>
      <c r="KOQ15"/>
      <c r="KOS15"/>
      <c r="KOU15"/>
      <c r="KOW15"/>
      <c r="KOY15"/>
      <c r="KPA15"/>
      <c r="KPC15"/>
      <c r="KPE15"/>
      <c r="KPG15"/>
      <c r="KPI15"/>
      <c r="KPK15"/>
      <c r="KPM15"/>
      <c r="KPO15"/>
      <c r="KPQ15"/>
      <c r="KPS15"/>
      <c r="KPU15"/>
      <c r="KPW15"/>
      <c r="KPY15"/>
      <c r="KQA15"/>
      <c r="KQC15"/>
      <c r="KQE15"/>
      <c r="KQG15"/>
      <c r="KQI15"/>
      <c r="KQK15"/>
      <c r="KQM15"/>
      <c r="KQO15"/>
      <c r="KQQ15"/>
      <c r="KQS15"/>
      <c r="KQU15"/>
      <c r="KQW15"/>
      <c r="KQY15"/>
      <c r="KRA15"/>
      <c r="KRC15"/>
      <c r="KRE15"/>
      <c r="KRG15"/>
      <c r="KRI15"/>
      <c r="KRK15"/>
      <c r="KRM15"/>
      <c r="KRO15"/>
      <c r="KRQ15"/>
      <c r="KRS15"/>
      <c r="KRU15"/>
      <c r="KRW15"/>
      <c r="KRY15"/>
      <c r="KSA15"/>
      <c r="KSC15"/>
      <c r="KSE15"/>
      <c r="KSG15"/>
      <c r="KSI15"/>
      <c r="KSK15"/>
      <c r="KSM15"/>
      <c r="KSO15"/>
      <c r="KSQ15"/>
      <c r="KSS15"/>
      <c r="KSU15"/>
      <c r="KSW15"/>
      <c r="KSY15"/>
      <c r="KTA15"/>
      <c r="KTC15"/>
      <c r="KTE15"/>
      <c r="KTG15"/>
      <c r="KTI15"/>
      <c r="KTK15"/>
      <c r="KTM15"/>
      <c r="KTO15"/>
      <c r="KTQ15"/>
      <c r="KTS15"/>
      <c r="KTU15"/>
      <c r="KTW15"/>
      <c r="KTY15"/>
      <c r="KUA15"/>
      <c r="KUC15"/>
      <c r="KUE15"/>
      <c r="KUG15"/>
      <c r="KUI15"/>
      <c r="KUK15"/>
      <c r="KUM15"/>
      <c r="KUO15"/>
      <c r="KUQ15"/>
      <c r="KUS15"/>
      <c r="KUU15"/>
      <c r="KUW15"/>
      <c r="KUY15"/>
      <c r="KVA15"/>
      <c r="KVC15"/>
      <c r="KVE15"/>
      <c r="KVG15"/>
      <c r="KVI15"/>
      <c r="KVK15"/>
      <c r="KVM15"/>
      <c r="KVO15"/>
      <c r="KVQ15"/>
      <c r="KVS15"/>
      <c r="KVU15"/>
      <c r="KVW15"/>
      <c r="KVY15"/>
      <c r="KWA15"/>
      <c r="KWC15"/>
      <c r="KWE15"/>
      <c r="KWG15"/>
      <c r="KWI15"/>
      <c r="KWK15"/>
      <c r="KWM15"/>
      <c r="KWO15"/>
      <c r="KWQ15"/>
      <c r="KWS15"/>
      <c r="KWU15"/>
      <c r="KWW15"/>
      <c r="KWY15"/>
      <c r="KXA15"/>
      <c r="KXC15"/>
      <c r="KXE15"/>
      <c r="KXG15"/>
      <c r="KXI15"/>
      <c r="KXK15"/>
      <c r="KXM15"/>
      <c r="KXO15"/>
      <c r="KXQ15"/>
      <c r="KXS15"/>
      <c r="KXU15"/>
      <c r="KXW15"/>
      <c r="KXY15"/>
      <c r="KYA15"/>
      <c r="KYC15"/>
      <c r="KYE15"/>
      <c r="KYG15"/>
      <c r="KYI15"/>
      <c r="KYK15"/>
      <c r="KYM15"/>
      <c r="KYO15"/>
      <c r="KYQ15"/>
      <c r="KYS15"/>
      <c r="KYU15"/>
      <c r="KYW15"/>
      <c r="KYY15"/>
      <c r="KZA15"/>
      <c r="KZC15"/>
      <c r="KZE15"/>
      <c r="KZG15"/>
      <c r="KZI15"/>
      <c r="KZK15"/>
      <c r="KZM15"/>
      <c r="KZO15"/>
      <c r="KZQ15"/>
      <c r="KZS15"/>
      <c r="KZU15"/>
      <c r="KZW15"/>
      <c r="KZY15"/>
      <c r="LAA15"/>
      <c r="LAC15"/>
      <c r="LAE15"/>
      <c r="LAG15"/>
      <c r="LAI15"/>
      <c r="LAK15"/>
      <c r="LAM15"/>
      <c r="LAO15"/>
      <c r="LAQ15"/>
      <c r="LAS15"/>
      <c r="LAU15"/>
      <c r="LAW15"/>
      <c r="LAY15"/>
      <c r="LBA15"/>
      <c r="LBC15"/>
      <c r="LBE15"/>
      <c r="LBG15"/>
      <c r="LBI15"/>
      <c r="LBK15"/>
      <c r="LBM15"/>
      <c r="LBO15"/>
      <c r="LBQ15"/>
      <c r="LBS15"/>
      <c r="LBU15"/>
      <c r="LBW15"/>
      <c r="LBY15"/>
      <c r="LCA15"/>
      <c r="LCC15"/>
      <c r="LCE15"/>
      <c r="LCG15"/>
      <c r="LCI15"/>
      <c r="LCK15"/>
      <c r="LCM15"/>
      <c r="LCO15"/>
      <c r="LCQ15"/>
      <c r="LCS15"/>
      <c r="LCU15"/>
      <c r="LCW15"/>
      <c r="LCY15"/>
      <c r="LDA15"/>
      <c r="LDC15"/>
      <c r="LDE15"/>
      <c r="LDG15"/>
      <c r="LDI15"/>
      <c r="LDK15"/>
      <c r="LDM15"/>
      <c r="LDO15"/>
      <c r="LDQ15"/>
      <c r="LDS15"/>
      <c r="LDU15"/>
      <c r="LDW15"/>
      <c r="LDY15"/>
      <c r="LEA15"/>
      <c r="LEC15"/>
      <c r="LEE15"/>
      <c r="LEG15"/>
      <c r="LEI15"/>
      <c r="LEK15"/>
      <c r="LEM15"/>
      <c r="LEO15"/>
      <c r="LEQ15"/>
      <c r="LES15"/>
      <c r="LEU15"/>
      <c r="LEW15"/>
      <c r="LEY15"/>
      <c r="LFA15"/>
      <c r="LFC15"/>
      <c r="LFE15"/>
      <c r="LFG15"/>
      <c r="LFI15"/>
      <c r="LFK15"/>
      <c r="LFM15"/>
      <c r="LFO15"/>
      <c r="LFQ15"/>
      <c r="LFS15"/>
      <c r="LFU15"/>
      <c r="LFW15"/>
      <c r="LFY15"/>
      <c r="LGA15"/>
      <c r="LGC15"/>
      <c r="LGE15"/>
      <c r="LGG15"/>
      <c r="LGI15"/>
      <c r="LGK15"/>
      <c r="LGM15"/>
      <c r="LGO15"/>
      <c r="LGQ15"/>
      <c r="LGS15"/>
      <c r="LGU15"/>
      <c r="LGW15"/>
      <c r="LGY15"/>
      <c r="LHA15"/>
      <c r="LHC15"/>
      <c r="LHE15"/>
      <c r="LHG15"/>
      <c r="LHI15"/>
      <c r="LHK15"/>
      <c r="LHM15"/>
      <c r="LHO15"/>
      <c r="LHQ15"/>
      <c r="LHS15"/>
      <c r="LHU15"/>
      <c r="LHW15"/>
      <c r="LHY15"/>
      <c r="LIA15"/>
      <c r="LIC15"/>
      <c r="LIE15"/>
      <c r="LIG15"/>
      <c r="LII15"/>
      <c r="LIK15"/>
      <c r="LIM15"/>
      <c r="LIO15"/>
      <c r="LIQ15"/>
      <c r="LIS15"/>
      <c r="LIU15"/>
      <c r="LIW15"/>
      <c r="LIY15"/>
      <c r="LJA15"/>
      <c r="LJC15"/>
      <c r="LJE15"/>
      <c r="LJG15"/>
      <c r="LJI15"/>
      <c r="LJK15"/>
      <c r="LJM15"/>
      <c r="LJO15"/>
      <c r="LJQ15"/>
      <c r="LJS15"/>
      <c r="LJU15"/>
      <c r="LJW15"/>
      <c r="LJY15"/>
      <c r="LKA15"/>
      <c r="LKC15"/>
      <c r="LKE15"/>
      <c r="LKG15"/>
      <c r="LKI15"/>
      <c r="LKK15"/>
      <c r="LKM15"/>
      <c r="LKO15"/>
      <c r="LKQ15"/>
      <c r="LKS15"/>
      <c r="LKU15"/>
      <c r="LKW15"/>
      <c r="LKY15"/>
      <c r="LLA15"/>
      <c r="LLC15"/>
      <c r="LLE15"/>
      <c r="LLG15"/>
      <c r="LLI15"/>
      <c r="LLK15"/>
      <c r="LLM15"/>
      <c r="LLO15"/>
      <c r="LLQ15"/>
      <c r="LLS15"/>
      <c r="LLU15"/>
      <c r="LLW15"/>
      <c r="LLY15"/>
      <c r="LMA15"/>
      <c r="LMC15"/>
      <c r="LME15"/>
      <c r="LMG15"/>
      <c r="LMI15"/>
      <c r="LMK15"/>
      <c r="LMM15"/>
      <c r="LMO15"/>
      <c r="LMQ15"/>
      <c r="LMS15"/>
      <c r="LMU15"/>
      <c r="LMW15"/>
      <c r="LMY15"/>
      <c r="LNA15"/>
      <c r="LNC15"/>
      <c r="LNE15"/>
      <c r="LNG15"/>
      <c r="LNI15"/>
      <c r="LNK15"/>
      <c r="LNM15"/>
      <c r="LNO15"/>
      <c r="LNQ15"/>
      <c r="LNS15"/>
      <c r="LNU15"/>
      <c r="LNW15"/>
      <c r="LNY15"/>
      <c r="LOA15"/>
      <c r="LOC15"/>
      <c r="LOE15"/>
      <c r="LOG15"/>
      <c r="LOI15"/>
      <c r="LOK15"/>
      <c r="LOM15"/>
      <c r="LOO15"/>
      <c r="LOQ15"/>
      <c r="LOS15"/>
      <c r="LOU15"/>
      <c r="LOW15"/>
      <c r="LOY15"/>
      <c r="LPA15"/>
      <c r="LPC15"/>
      <c r="LPE15"/>
      <c r="LPG15"/>
      <c r="LPI15"/>
      <c r="LPK15"/>
      <c r="LPM15"/>
      <c r="LPO15"/>
      <c r="LPQ15"/>
      <c r="LPS15"/>
      <c r="LPU15"/>
      <c r="LPW15"/>
      <c r="LPY15"/>
      <c r="LQA15"/>
      <c r="LQC15"/>
      <c r="LQE15"/>
      <c r="LQG15"/>
      <c r="LQI15"/>
      <c r="LQK15"/>
      <c r="LQM15"/>
      <c r="LQO15"/>
      <c r="LQQ15"/>
      <c r="LQS15"/>
      <c r="LQU15"/>
      <c r="LQW15"/>
      <c r="LQY15"/>
      <c r="LRA15"/>
      <c r="LRC15"/>
      <c r="LRE15"/>
      <c r="LRG15"/>
      <c r="LRI15"/>
      <c r="LRK15"/>
      <c r="LRM15"/>
      <c r="LRO15"/>
      <c r="LRQ15"/>
      <c r="LRS15"/>
      <c r="LRU15"/>
      <c r="LRW15"/>
      <c r="LRY15"/>
      <c r="LSA15"/>
      <c r="LSC15"/>
      <c r="LSE15"/>
      <c r="LSG15"/>
      <c r="LSI15"/>
      <c r="LSK15"/>
      <c r="LSM15"/>
      <c r="LSO15"/>
      <c r="LSQ15"/>
      <c r="LSS15"/>
      <c r="LSU15"/>
      <c r="LSW15"/>
      <c r="LSY15"/>
      <c r="LTA15"/>
      <c r="LTC15"/>
      <c r="LTE15"/>
      <c r="LTG15"/>
      <c r="LTI15"/>
      <c r="LTK15"/>
      <c r="LTM15"/>
      <c r="LTO15"/>
      <c r="LTQ15"/>
      <c r="LTS15"/>
      <c r="LTU15"/>
      <c r="LTW15"/>
      <c r="LTY15"/>
      <c r="LUA15"/>
      <c r="LUC15"/>
      <c r="LUE15"/>
      <c r="LUG15"/>
      <c r="LUI15"/>
      <c r="LUK15"/>
      <c r="LUM15"/>
      <c r="LUO15"/>
      <c r="LUQ15"/>
      <c r="LUS15"/>
      <c r="LUU15"/>
      <c r="LUW15"/>
      <c r="LUY15"/>
      <c r="LVA15"/>
      <c r="LVC15"/>
      <c r="LVE15"/>
      <c r="LVG15"/>
      <c r="LVI15"/>
      <c r="LVK15"/>
      <c r="LVM15"/>
      <c r="LVO15"/>
      <c r="LVQ15"/>
      <c r="LVS15"/>
      <c r="LVU15"/>
      <c r="LVW15"/>
      <c r="LVY15"/>
      <c r="LWA15"/>
      <c r="LWC15"/>
      <c r="LWE15"/>
      <c r="LWG15"/>
      <c r="LWI15"/>
      <c r="LWK15"/>
      <c r="LWM15"/>
      <c r="LWO15"/>
      <c r="LWQ15"/>
      <c r="LWS15"/>
      <c r="LWU15"/>
      <c r="LWW15"/>
      <c r="LWY15"/>
      <c r="LXA15"/>
      <c r="LXC15"/>
      <c r="LXE15"/>
      <c r="LXG15"/>
      <c r="LXI15"/>
      <c r="LXK15"/>
      <c r="LXM15"/>
      <c r="LXO15"/>
      <c r="LXQ15"/>
      <c r="LXS15"/>
      <c r="LXU15"/>
      <c r="LXW15"/>
      <c r="LXY15"/>
      <c r="LYA15"/>
      <c r="LYC15"/>
      <c r="LYE15"/>
      <c r="LYG15"/>
      <c r="LYI15"/>
      <c r="LYK15"/>
      <c r="LYM15"/>
      <c r="LYO15"/>
      <c r="LYQ15"/>
      <c r="LYS15"/>
      <c r="LYU15"/>
      <c r="LYW15"/>
      <c r="LYY15"/>
      <c r="LZA15"/>
      <c r="LZC15"/>
      <c r="LZE15"/>
      <c r="LZG15"/>
      <c r="LZI15"/>
      <c r="LZK15"/>
      <c r="LZM15"/>
      <c r="LZO15"/>
      <c r="LZQ15"/>
      <c r="LZS15"/>
      <c r="LZU15"/>
      <c r="LZW15"/>
      <c r="LZY15"/>
      <c r="MAA15"/>
      <c r="MAC15"/>
      <c r="MAE15"/>
      <c r="MAG15"/>
      <c r="MAI15"/>
      <c r="MAK15"/>
      <c r="MAM15"/>
      <c r="MAO15"/>
      <c r="MAQ15"/>
      <c r="MAS15"/>
      <c r="MAU15"/>
      <c r="MAW15"/>
      <c r="MAY15"/>
      <c r="MBA15"/>
      <c r="MBC15"/>
      <c r="MBE15"/>
      <c r="MBG15"/>
      <c r="MBI15"/>
      <c r="MBK15"/>
      <c r="MBM15"/>
      <c r="MBO15"/>
      <c r="MBQ15"/>
      <c r="MBS15"/>
      <c r="MBU15"/>
      <c r="MBW15"/>
      <c r="MBY15"/>
      <c r="MCA15"/>
      <c r="MCC15"/>
      <c r="MCE15"/>
      <c r="MCG15"/>
      <c r="MCI15"/>
      <c r="MCK15"/>
      <c r="MCM15"/>
      <c r="MCO15"/>
      <c r="MCQ15"/>
      <c r="MCS15"/>
      <c r="MCU15"/>
      <c r="MCW15"/>
      <c r="MCY15"/>
      <c r="MDA15"/>
      <c r="MDC15"/>
      <c r="MDE15"/>
      <c r="MDG15"/>
      <c r="MDI15"/>
      <c r="MDK15"/>
      <c r="MDM15"/>
      <c r="MDO15"/>
      <c r="MDQ15"/>
      <c r="MDS15"/>
      <c r="MDU15"/>
      <c r="MDW15"/>
      <c r="MDY15"/>
      <c r="MEA15"/>
      <c r="MEC15"/>
      <c r="MEE15"/>
      <c r="MEG15"/>
      <c r="MEI15"/>
      <c r="MEK15"/>
      <c r="MEM15"/>
      <c r="MEO15"/>
      <c r="MEQ15"/>
      <c r="MES15"/>
      <c r="MEU15"/>
      <c r="MEW15"/>
      <c r="MEY15"/>
      <c r="MFA15"/>
      <c r="MFC15"/>
      <c r="MFE15"/>
      <c r="MFG15"/>
      <c r="MFI15"/>
      <c r="MFK15"/>
      <c r="MFM15"/>
      <c r="MFO15"/>
      <c r="MFQ15"/>
      <c r="MFS15"/>
      <c r="MFU15"/>
      <c r="MFW15"/>
      <c r="MFY15"/>
      <c r="MGA15"/>
      <c r="MGC15"/>
      <c r="MGE15"/>
      <c r="MGG15"/>
      <c r="MGI15"/>
      <c r="MGK15"/>
      <c r="MGM15"/>
      <c r="MGO15"/>
      <c r="MGQ15"/>
      <c r="MGS15"/>
      <c r="MGU15"/>
      <c r="MGW15"/>
      <c r="MGY15"/>
      <c r="MHA15"/>
      <c r="MHC15"/>
      <c r="MHE15"/>
      <c r="MHG15"/>
      <c r="MHI15"/>
      <c r="MHK15"/>
      <c r="MHM15"/>
      <c r="MHO15"/>
      <c r="MHQ15"/>
      <c r="MHS15"/>
      <c r="MHU15"/>
      <c r="MHW15"/>
      <c r="MHY15"/>
      <c r="MIA15"/>
      <c r="MIC15"/>
      <c r="MIE15"/>
      <c r="MIG15"/>
      <c r="MII15"/>
      <c r="MIK15"/>
      <c r="MIM15"/>
      <c r="MIO15"/>
      <c r="MIQ15"/>
      <c r="MIS15"/>
      <c r="MIU15"/>
      <c r="MIW15"/>
      <c r="MIY15"/>
      <c r="MJA15"/>
      <c r="MJC15"/>
      <c r="MJE15"/>
      <c r="MJG15"/>
      <c r="MJI15"/>
      <c r="MJK15"/>
      <c r="MJM15"/>
      <c r="MJO15"/>
      <c r="MJQ15"/>
      <c r="MJS15"/>
      <c r="MJU15"/>
      <c r="MJW15"/>
      <c r="MJY15"/>
      <c r="MKA15"/>
      <c r="MKC15"/>
      <c r="MKE15"/>
      <c r="MKG15"/>
      <c r="MKI15"/>
      <c r="MKK15"/>
      <c r="MKM15"/>
      <c r="MKO15"/>
      <c r="MKQ15"/>
      <c r="MKS15"/>
      <c r="MKU15"/>
      <c r="MKW15"/>
      <c r="MKY15"/>
      <c r="MLA15"/>
      <c r="MLC15"/>
      <c r="MLE15"/>
      <c r="MLG15"/>
      <c r="MLI15"/>
      <c r="MLK15"/>
      <c r="MLM15"/>
      <c r="MLO15"/>
      <c r="MLQ15"/>
      <c r="MLS15"/>
      <c r="MLU15"/>
      <c r="MLW15"/>
      <c r="MLY15"/>
      <c r="MMA15"/>
      <c r="MMC15"/>
      <c r="MME15"/>
      <c r="MMG15"/>
      <c r="MMI15"/>
      <c r="MMK15"/>
      <c r="MMM15"/>
      <c r="MMO15"/>
      <c r="MMQ15"/>
      <c r="MMS15"/>
      <c r="MMU15"/>
      <c r="MMW15"/>
      <c r="MMY15"/>
      <c r="MNA15"/>
      <c r="MNC15"/>
      <c r="MNE15"/>
      <c r="MNG15"/>
      <c r="MNI15"/>
      <c r="MNK15"/>
      <c r="MNM15"/>
      <c r="MNO15"/>
      <c r="MNQ15"/>
      <c r="MNS15"/>
      <c r="MNU15"/>
      <c r="MNW15"/>
      <c r="MNY15"/>
      <c r="MOA15"/>
      <c r="MOC15"/>
      <c r="MOE15"/>
      <c r="MOG15"/>
      <c r="MOI15"/>
      <c r="MOK15"/>
      <c r="MOM15"/>
      <c r="MOO15"/>
      <c r="MOQ15"/>
      <c r="MOS15"/>
      <c r="MOU15"/>
      <c r="MOW15"/>
      <c r="MOY15"/>
      <c r="MPA15"/>
      <c r="MPC15"/>
      <c r="MPE15"/>
      <c r="MPG15"/>
      <c r="MPI15"/>
      <c r="MPK15"/>
      <c r="MPM15"/>
      <c r="MPO15"/>
      <c r="MPQ15"/>
      <c r="MPS15"/>
      <c r="MPU15"/>
      <c r="MPW15"/>
      <c r="MPY15"/>
      <c r="MQA15"/>
      <c r="MQC15"/>
      <c r="MQE15"/>
      <c r="MQG15"/>
      <c r="MQI15"/>
      <c r="MQK15"/>
      <c r="MQM15"/>
      <c r="MQO15"/>
      <c r="MQQ15"/>
      <c r="MQS15"/>
      <c r="MQU15"/>
      <c r="MQW15"/>
      <c r="MQY15"/>
      <c r="MRA15"/>
      <c r="MRC15"/>
      <c r="MRE15"/>
      <c r="MRG15"/>
      <c r="MRI15"/>
      <c r="MRK15"/>
      <c r="MRM15"/>
      <c r="MRO15"/>
      <c r="MRQ15"/>
      <c r="MRS15"/>
      <c r="MRU15"/>
      <c r="MRW15"/>
      <c r="MRY15"/>
      <c r="MSA15"/>
      <c r="MSC15"/>
      <c r="MSE15"/>
      <c r="MSG15"/>
      <c r="MSI15"/>
      <c r="MSK15"/>
      <c r="MSM15"/>
      <c r="MSO15"/>
      <c r="MSQ15"/>
      <c r="MSS15"/>
      <c r="MSU15"/>
      <c r="MSW15"/>
      <c r="MSY15"/>
      <c r="MTA15"/>
      <c r="MTC15"/>
      <c r="MTE15"/>
      <c r="MTG15"/>
      <c r="MTI15"/>
      <c r="MTK15"/>
      <c r="MTM15"/>
      <c r="MTO15"/>
      <c r="MTQ15"/>
      <c r="MTS15"/>
      <c r="MTU15"/>
      <c r="MTW15"/>
      <c r="MTY15"/>
      <c r="MUA15"/>
      <c r="MUC15"/>
      <c r="MUE15"/>
      <c r="MUG15"/>
      <c r="MUI15"/>
      <c r="MUK15"/>
      <c r="MUM15"/>
      <c r="MUO15"/>
      <c r="MUQ15"/>
      <c r="MUS15"/>
      <c r="MUU15"/>
      <c r="MUW15"/>
      <c r="MUY15"/>
      <c r="MVA15"/>
      <c r="MVC15"/>
      <c r="MVE15"/>
      <c r="MVG15"/>
      <c r="MVI15"/>
      <c r="MVK15"/>
      <c r="MVM15"/>
      <c r="MVO15"/>
      <c r="MVQ15"/>
      <c r="MVS15"/>
      <c r="MVU15"/>
      <c r="MVW15"/>
      <c r="MVY15"/>
      <c r="MWA15"/>
      <c r="MWC15"/>
      <c r="MWE15"/>
      <c r="MWG15"/>
      <c r="MWI15"/>
      <c r="MWK15"/>
      <c r="MWM15"/>
      <c r="MWO15"/>
      <c r="MWQ15"/>
      <c r="MWS15"/>
      <c r="MWU15"/>
      <c r="MWW15"/>
      <c r="MWY15"/>
      <c r="MXA15"/>
      <c r="MXC15"/>
      <c r="MXE15"/>
      <c r="MXG15"/>
      <c r="MXI15"/>
      <c r="MXK15"/>
      <c r="MXM15"/>
      <c r="MXO15"/>
      <c r="MXQ15"/>
      <c r="MXS15"/>
      <c r="MXU15"/>
      <c r="MXW15"/>
      <c r="MXY15"/>
      <c r="MYA15"/>
      <c r="MYC15"/>
      <c r="MYE15"/>
      <c r="MYG15"/>
      <c r="MYI15"/>
      <c r="MYK15"/>
      <c r="MYM15"/>
      <c r="MYO15"/>
      <c r="MYQ15"/>
      <c r="MYS15"/>
      <c r="MYU15"/>
      <c r="MYW15"/>
      <c r="MYY15"/>
      <c r="MZA15"/>
      <c r="MZC15"/>
      <c r="MZE15"/>
      <c r="MZG15"/>
      <c r="MZI15"/>
      <c r="MZK15"/>
      <c r="MZM15"/>
      <c r="MZO15"/>
      <c r="MZQ15"/>
      <c r="MZS15"/>
      <c r="MZU15"/>
      <c r="MZW15"/>
      <c r="MZY15"/>
      <c r="NAA15"/>
      <c r="NAC15"/>
      <c r="NAE15"/>
      <c r="NAG15"/>
      <c r="NAI15"/>
      <c r="NAK15"/>
      <c r="NAM15"/>
      <c r="NAO15"/>
      <c r="NAQ15"/>
      <c r="NAS15"/>
      <c r="NAU15"/>
      <c r="NAW15"/>
      <c r="NAY15"/>
      <c r="NBA15"/>
      <c r="NBC15"/>
      <c r="NBE15"/>
      <c r="NBG15"/>
      <c r="NBI15"/>
      <c r="NBK15"/>
      <c r="NBM15"/>
      <c r="NBO15"/>
      <c r="NBQ15"/>
      <c r="NBS15"/>
      <c r="NBU15"/>
      <c r="NBW15"/>
      <c r="NBY15"/>
      <c r="NCA15"/>
      <c r="NCC15"/>
      <c r="NCE15"/>
      <c r="NCG15"/>
      <c r="NCI15"/>
      <c r="NCK15"/>
      <c r="NCM15"/>
      <c r="NCO15"/>
      <c r="NCQ15"/>
      <c r="NCS15"/>
      <c r="NCU15"/>
      <c r="NCW15"/>
      <c r="NCY15"/>
      <c r="NDA15"/>
      <c r="NDC15"/>
      <c r="NDE15"/>
      <c r="NDG15"/>
      <c r="NDI15"/>
      <c r="NDK15"/>
      <c r="NDM15"/>
      <c r="NDO15"/>
      <c r="NDQ15"/>
      <c r="NDS15"/>
      <c r="NDU15"/>
      <c r="NDW15"/>
      <c r="NDY15"/>
      <c r="NEA15"/>
      <c r="NEC15"/>
      <c r="NEE15"/>
      <c r="NEG15"/>
      <c r="NEI15"/>
      <c r="NEK15"/>
      <c r="NEM15"/>
      <c r="NEO15"/>
      <c r="NEQ15"/>
      <c r="NES15"/>
      <c r="NEU15"/>
      <c r="NEW15"/>
      <c r="NEY15"/>
      <c r="NFA15"/>
      <c r="NFC15"/>
      <c r="NFE15"/>
      <c r="NFG15"/>
      <c r="NFI15"/>
      <c r="NFK15"/>
      <c r="NFM15"/>
      <c r="NFO15"/>
      <c r="NFQ15"/>
      <c r="NFS15"/>
      <c r="NFU15"/>
      <c r="NFW15"/>
      <c r="NFY15"/>
      <c r="NGA15"/>
      <c r="NGC15"/>
      <c r="NGE15"/>
      <c r="NGG15"/>
      <c r="NGI15"/>
      <c r="NGK15"/>
      <c r="NGM15"/>
      <c r="NGO15"/>
      <c r="NGQ15"/>
      <c r="NGS15"/>
      <c r="NGU15"/>
      <c r="NGW15"/>
      <c r="NGY15"/>
      <c r="NHA15"/>
      <c r="NHC15"/>
      <c r="NHE15"/>
      <c r="NHG15"/>
      <c r="NHI15"/>
      <c r="NHK15"/>
      <c r="NHM15"/>
      <c r="NHO15"/>
      <c r="NHQ15"/>
      <c r="NHS15"/>
      <c r="NHU15"/>
      <c r="NHW15"/>
      <c r="NHY15"/>
      <c r="NIA15"/>
      <c r="NIC15"/>
      <c r="NIE15"/>
      <c r="NIG15"/>
      <c r="NII15"/>
      <c r="NIK15"/>
      <c r="NIM15"/>
      <c r="NIO15"/>
      <c r="NIQ15"/>
      <c r="NIS15"/>
      <c r="NIU15"/>
      <c r="NIW15"/>
      <c r="NIY15"/>
      <c r="NJA15"/>
      <c r="NJC15"/>
      <c r="NJE15"/>
      <c r="NJG15"/>
      <c r="NJI15"/>
      <c r="NJK15"/>
      <c r="NJM15"/>
      <c r="NJO15"/>
      <c r="NJQ15"/>
      <c r="NJS15"/>
      <c r="NJU15"/>
      <c r="NJW15"/>
      <c r="NJY15"/>
      <c r="NKA15"/>
      <c r="NKC15"/>
      <c r="NKE15"/>
      <c r="NKG15"/>
      <c r="NKI15"/>
      <c r="NKK15"/>
      <c r="NKM15"/>
      <c r="NKO15"/>
      <c r="NKQ15"/>
      <c r="NKS15"/>
      <c r="NKU15"/>
      <c r="NKW15"/>
      <c r="NKY15"/>
      <c r="NLA15"/>
      <c r="NLC15"/>
      <c r="NLE15"/>
      <c r="NLG15"/>
      <c r="NLI15"/>
      <c r="NLK15"/>
      <c r="NLM15"/>
      <c r="NLO15"/>
      <c r="NLQ15"/>
      <c r="NLS15"/>
      <c r="NLU15"/>
      <c r="NLW15"/>
      <c r="NLY15"/>
      <c r="NMA15"/>
      <c r="NMC15"/>
      <c r="NME15"/>
      <c r="NMG15"/>
      <c r="NMI15"/>
      <c r="NMK15"/>
      <c r="NMM15"/>
      <c r="NMO15"/>
      <c r="NMQ15"/>
      <c r="NMS15"/>
      <c r="NMU15"/>
      <c r="NMW15"/>
      <c r="NMY15"/>
      <c r="NNA15"/>
      <c r="NNC15"/>
      <c r="NNE15"/>
      <c r="NNG15"/>
      <c r="NNI15"/>
      <c r="NNK15"/>
      <c r="NNM15"/>
      <c r="NNO15"/>
      <c r="NNQ15"/>
      <c r="NNS15"/>
      <c r="NNU15"/>
      <c r="NNW15"/>
      <c r="NNY15"/>
      <c r="NOA15"/>
      <c r="NOC15"/>
      <c r="NOE15"/>
      <c r="NOG15"/>
      <c r="NOI15"/>
      <c r="NOK15"/>
      <c r="NOM15"/>
      <c r="NOO15"/>
      <c r="NOQ15"/>
      <c r="NOS15"/>
      <c r="NOU15"/>
      <c r="NOW15"/>
      <c r="NOY15"/>
      <c r="NPA15"/>
      <c r="NPC15"/>
      <c r="NPE15"/>
      <c r="NPG15"/>
      <c r="NPI15"/>
      <c r="NPK15"/>
      <c r="NPM15"/>
      <c r="NPO15"/>
      <c r="NPQ15"/>
      <c r="NPS15"/>
      <c r="NPU15"/>
      <c r="NPW15"/>
      <c r="NPY15"/>
      <c r="NQA15"/>
      <c r="NQC15"/>
      <c r="NQE15"/>
      <c r="NQG15"/>
      <c r="NQI15"/>
      <c r="NQK15"/>
      <c r="NQM15"/>
      <c r="NQO15"/>
      <c r="NQQ15"/>
      <c r="NQS15"/>
      <c r="NQU15"/>
      <c r="NQW15"/>
      <c r="NQY15"/>
      <c r="NRA15"/>
      <c r="NRC15"/>
      <c r="NRE15"/>
      <c r="NRG15"/>
      <c r="NRI15"/>
      <c r="NRK15"/>
      <c r="NRM15"/>
      <c r="NRO15"/>
      <c r="NRQ15"/>
      <c r="NRS15"/>
      <c r="NRU15"/>
      <c r="NRW15"/>
      <c r="NRY15"/>
      <c r="NSA15"/>
      <c r="NSC15"/>
      <c r="NSE15"/>
      <c r="NSG15"/>
      <c r="NSI15"/>
      <c r="NSK15"/>
      <c r="NSM15"/>
      <c r="NSO15"/>
      <c r="NSQ15"/>
      <c r="NSS15"/>
      <c r="NSU15"/>
      <c r="NSW15"/>
      <c r="NSY15"/>
      <c r="NTA15"/>
      <c r="NTC15"/>
      <c r="NTE15"/>
      <c r="NTG15"/>
      <c r="NTI15"/>
      <c r="NTK15"/>
      <c r="NTM15"/>
      <c r="NTO15"/>
      <c r="NTQ15"/>
      <c r="NTS15"/>
      <c r="NTU15"/>
      <c r="NTW15"/>
      <c r="NTY15"/>
      <c r="NUA15"/>
      <c r="NUC15"/>
      <c r="NUE15"/>
      <c r="NUG15"/>
      <c r="NUI15"/>
      <c r="NUK15"/>
      <c r="NUM15"/>
      <c r="NUO15"/>
      <c r="NUQ15"/>
      <c r="NUS15"/>
      <c r="NUU15"/>
      <c r="NUW15"/>
      <c r="NUY15"/>
      <c r="NVA15"/>
      <c r="NVC15"/>
      <c r="NVE15"/>
      <c r="NVG15"/>
      <c r="NVI15"/>
      <c r="NVK15"/>
      <c r="NVM15"/>
      <c r="NVO15"/>
      <c r="NVQ15"/>
      <c r="NVS15"/>
      <c r="NVU15"/>
      <c r="NVW15"/>
      <c r="NVY15"/>
      <c r="NWA15"/>
      <c r="NWC15"/>
      <c r="NWE15"/>
      <c r="NWG15"/>
      <c r="NWI15"/>
      <c r="NWK15"/>
      <c r="NWM15"/>
      <c r="NWO15"/>
      <c r="NWQ15"/>
      <c r="NWS15"/>
      <c r="NWU15"/>
      <c r="NWW15"/>
      <c r="NWY15"/>
      <c r="NXA15"/>
      <c r="NXC15"/>
      <c r="NXE15"/>
      <c r="NXG15"/>
      <c r="NXI15"/>
      <c r="NXK15"/>
      <c r="NXM15"/>
      <c r="NXO15"/>
      <c r="NXQ15"/>
      <c r="NXS15"/>
      <c r="NXU15"/>
      <c r="NXW15"/>
      <c r="NXY15"/>
      <c r="NYA15"/>
      <c r="NYC15"/>
      <c r="NYE15"/>
      <c r="NYG15"/>
      <c r="NYI15"/>
      <c r="NYK15"/>
      <c r="NYM15"/>
      <c r="NYO15"/>
      <c r="NYQ15"/>
      <c r="NYS15"/>
      <c r="NYU15"/>
      <c r="NYW15"/>
      <c r="NYY15"/>
      <c r="NZA15"/>
      <c r="NZC15"/>
      <c r="NZE15"/>
      <c r="NZG15"/>
      <c r="NZI15"/>
      <c r="NZK15"/>
      <c r="NZM15"/>
      <c r="NZO15"/>
      <c r="NZQ15"/>
      <c r="NZS15"/>
      <c r="NZU15"/>
      <c r="NZW15"/>
      <c r="NZY15"/>
      <c r="OAA15"/>
      <c r="OAC15"/>
      <c r="OAE15"/>
      <c r="OAG15"/>
      <c r="OAI15"/>
      <c r="OAK15"/>
      <c r="OAM15"/>
      <c r="OAO15"/>
      <c r="OAQ15"/>
      <c r="OAS15"/>
      <c r="OAU15"/>
      <c r="OAW15"/>
      <c r="OAY15"/>
      <c r="OBA15"/>
      <c r="OBC15"/>
      <c r="OBE15"/>
      <c r="OBG15"/>
      <c r="OBI15"/>
      <c r="OBK15"/>
      <c r="OBM15"/>
      <c r="OBO15"/>
      <c r="OBQ15"/>
      <c r="OBS15"/>
      <c r="OBU15"/>
      <c r="OBW15"/>
      <c r="OBY15"/>
      <c r="OCA15"/>
      <c r="OCC15"/>
      <c r="OCE15"/>
      <c r="OCG15"/>
      <c r="OCI15"/>
      <c r="OCK15"/>
      <c r="OCM15"/>
      <c r="OCO15"/>
      <c r="OCQ15"/>
      <c r="OCS15"/>
      <c r="OCU15"/>
      <c r="OCW15"/>
      <c r="OCY15"/>
      <c r="ODA15"/>
      <c r="ODC15"/>
      <c r="ODE15"/>
      <c r="ODG15"/>
      <c r="ODI15"/>
      <c r="ODK15"/>
      <c r="ODM15"/>
      <c r="ODO15"/>
      <c r="ODQ15"/>
      <c r="ODS15"/>
      <c r="ODU15"/>
      <c r="ODW15"/>
      <c r="ODY15"/>
      <c r="OEA15"/>
      <c r="OEC15"/>
      <c r="OEE15"/>
      <c r="OEG15"/>
      <c r="OEI15"/>
      <c r="OEK15"/>
      <c r="OEM15"/>
      <c r="OEO15"/>
      <c r="OEQ15"/>
      <c r="OES15"/>
      <c r="OEU15"/>
      <c r="OEW15"/>
      <c r="OEY15"/>
      <c r="OFA15"/>
      <c r="OFC15"/>
      <c r="OFE15"/>
      <c r="OFG15"/>
      <c r="OFI15"/>
      <c r="OFK15"/>
      <c r="OFM15"/>
      <c r="OFO15"/>
      <c r="OFQ15"/>
      <c r="OFS15"/>
      <c r="OFU15"/>
      <c r="OFW15"/>
      <c r="OFY15"/>
      <c r="OGA15"/>
      <c r="OGC15"/>
      <c r="OGE15"/>
      <c r="OGG15"/>
      <c r="OGI15"/>
      <c r="OGK15"/>
      <c r="OGM15"/>
      <c r="OGO15"/>
      <c r="OGQ15"/>
      <c r="OGS15"/>
      <c r="OGU15"/>
      <c r="OGW15"/>
      <c r="OGY15"/>
      <c r="OHA15"/>
      <c r="OHC15"/>
      <c r="OHE15"/>
      <c r="OHG15"/>
      <c r="OHI15"/>
      <c r="OHK15"/>
      <c r="OHM15"/>
      <c r="OHO15"/>
      <c r="OHQ15"/>
      <c r="OHS15"/>
      <c r="OHU15"/>
      <c r="OHW15"/>
      <c r="OHY15"/>
      <c r="OIA15"/>
      <c r="OIC15"/>
      <c r="OIE15"/>
      <c r="OIG15"/>
      <c r="OII15"/>
      <c r="OIK15"/>
      <c r="OIM15"/>
      <c r="OIO15"/>
      <c r="OIQ15"/>
      <c r="OIS15"/>
      <c r="OIU15"/>
      <c r="OIW15"/>
      <c r="OIY15"/>
      <c r="OJA15"/>
      <c r="OJC15"/>
      <c r="OJE15"/>
      <c r="OJG15"/>
      <c r="OJI15"/>
      <c r="OJK15"/>
      <c r="OJM15"/>
      <c r="OJO15"/>
      <c r="OJQ15"/>
      <c r="OJS15"/>
      <c r="OJU15"/>
      <c r="OJW15"/>
      <c r="OJY15"/>
      <c r="OKA15"/>
      <c r="OKC15"/>
      <c r="OKE15"/>
      <c r="OKG15"/>
      <c r="OKI15"/>
      <c r="OKK15"/>
      <c r="OKM15"/>
      <c r="OKO15"/>
      <c r="OKQ15"/>
      <c r="OKS15"/>
      <c r="OKU15"/>
      <c r="OKW15"/>
      <c r="OKY15"/>
      <c r="OLA15"/>
      <c r="OLC15"/>
      <c r="OLE15"/>
      <c r="OLG15"/>
      <c r="OLI15"/>
      <c r="OLK15"/>
      <c r="OLM15"/>
      <c r="OLO15"/>
      <c r="OLQ15"/>
      <c r="OLS15"/>
      <c r="OLU15"/>
      <c r="OLW15"/>
      <c r="OLY15"/>
      <c r="OMA15"/>
      <c r="OMC15"/>
      <c r="OME15"/>
      <c r="OMG15"/>
      <c r="OMI15"/>
      <c r="OMK15"/>
      <c r="OMM15"/>
      <c r="OMO15"/>
      <c r="OMQ15"/>
      <c r="OMS15"/>
      <c r="OMU15"/>
      <c r="OMW15"/>
      <c r="OMY15"/>
      <c r="ONA15"/>
      <c r="ONC15"/>
      <c r="ONE15"/>
      <c r="ONG15"/>
      <c r="ONI15"/>
      <c r="ONK15"/>
      <c r="ONM15"/>
      <c r="ONO15"/>
      <c r="ONQ15"/>
      <c r="ONS15"/>
      <c r="ONU15"/>
      <c r="ONW15"/>
      <c r="ONY15"/>
      <c r="OOA15"/>
      <c r="OOC15"/>
      <c r="OOE15"/>
      <c r="OOG15"/>
      <c r="OOI15"/>
      <c r="OOK15"/>
      <c r="OOM15"/>
      <c r="OOO15"/>
      <c r="OOQ15"/>
      <c r="OOS15"/>
      <c r="OOU15"/>
      <c r="OOW15"/>
      <c r="OOY15"/>
      <c r="OPA15"/>
      <c r="OPC15"/>
      <c r="OPE15"/>
      <c r="OPG15"/>
      <c r="OPI15"/>
      <c r="OPK15"/>
      <c r="OPM15"/>
      <c r="OPO15"/>
      <c r="OPQ15"/>
      <c r="OPS15"/>
      <c r="OPU15"/>
      <c r="OPW15"/>
      <c r="OPY15"/>
      <c r="OQA15"/>
      <c r="OQC15"/>
      <c r="OQE15"/>
      <c r="OQG15"/>
      <c r="OQI15"/>
      <c r="OQK15"/>
      <c r="OQM15"/>
      <c r="OQO15"/>
      <c r="OQQ15"/>
      <c r="OQS15"/>
      <c r="OQU15"/>
      <c r="OQW15"/>
      <c r="OQY15"/>
      <c r="ORA15"/>
      <c r="ORC15"/>
      <c r="ORE15"/>
      <c r="ORG15"/>
      <c r="ORI15"/>
      <c r="ORK15"/>
      <c r="ORM15"/>
      <c r="ORO15"/>
      <c r="ORQ15"/>
      <c r="ORS15"/>
      <c r="ORU15"/>
      <c r="ORW15"/>
      <c r="ORY15"/>
      <c r="OSA15"/>
      <c r="OSC15"/>
      <c r="OSE15"/>
      <c r="OSG15"/>
      <c r="OSI15"/>
      <c r="OSK15"/>
      <c r="OSM15"/>
      <c r="OSO15"/>
      <c r="OSQ15"/>
      <c r="OSS15"/>
      <c r="OSU15"/>
      <c r="OSW15"/>
      <c r="OSY15"/>
      <c r="OTA15"/>
      <c r="OTC15"/>
      <c r="OTE15"/>
      <c r="OTG15"/>
      <c r="OTI15"/>
      <c r="OTK15"/>
      <c r="OTM15"/>
      <c r="OTO15"/>
      <c r="OTQ15"/>
      <c r="OTS15"/>
      <c r="OTU15"/>
      <c r="OTW15"/>
      <c r="OTY15"/>
      <c r="OUA15"/>
      <c r="OUC15"/>
      <c r="OUE15"/>
      <c r="OUG15"/>
      <c r="OUI15"/>
      <c r="OUK15"/>
      <c r="OUM15"/>
      <c r="OUO15"/>
      <c r="OUQ15"/>
      <c r="OUS15"/>
      <c r="OUU15"/>
      <c r="OUW15"/>
      <c r="OUY15"/>
      <c r="OVA15"/>
      <c r="OVC15"/>
      <c r="OVE15"/>
      <c r="OVG15"/>
      <c r="OVI15"/>
      <c r="OVK15"/>
      <c r="OVM15"/>
      <c r="OVO15"/>
      <c r="OVQ15"/>
      <c r="OVS15"/>
      <c r="OVU15"/>
      <c r="OVW15"/>
      <c r="OVY15"/>
      <c r="OWA15"/>
      <c r="OWC15"/>
      <c r="OWE15"/>
      <c r="OWG15"/>
      <c r="OWI15"/>
      <c r="OWK15"/>
      <c r="OWM15"/>
      <c r="OWO15"/>
      <c r="OWQ15"/>
      <c r="OWS15"/>
      <c r="OWU15"/>
      <c r="OWW15"/>
      <c r="OWY15"/>
      <c r="OXA15"/>
      <c r="OXC15"/>
      <c r="OXE15"/>
      <c r="OXG15"/>
      <c r="OXI15"/>
      <c r="OXK15"/>
      <c r="OXM15"/>
      <c r="OXO15"/>
      <c r="OXQ15"/>
      <c r="OXS15"/>
      <c r="OXU15"/>
      <c r="OXW15"/>
      <c r="OXY15"/>
      <c r="OYA15"/>
      <c r="OYC15"/>
      <c r="OYE15"/>
      <c r="OYG15"/>
      <c r="OYI15"/>
      <c r="OYK15"/>
      <c r="OYM15"/>
      <c r="OYO15"/>
      <c r="OYQ15"/>
      <c r="OYS15"/>
      <c r="OYU15"/>
      <c r="OYW15"/>
      <c r="OYY15"/>
      <c r="OZA15"/>
      <c r="OZC15"/>
      <c r="OZE15"/>
      <c r="OZG15"/>
      <c r="OZI15"/>
      <c r="OZK15"/>
      <c r="OZM15"/>
      <c r="OZO15"/>
      <c r="OZQ15"/>
      <c r="OZS15"/>
      <c r="OZU15"/>
      <c r="OZW15"/>
      <c r="OZY15"/>
      <c r="PAA15"/>
      <c r="PAC15"/>
      <c r="PAE15"/>
      <c r="PAG15"/>
      <c r="PAI15"/>
      <c r="PAK15"/>
      <c r="PAM15"/>
      <c r="PAO15"/>
      <c r="PAQ15"/>
      <c r="PAS15"/>
      <c r="PAU15"/>
      <c r="PAW15"/>
      <c r="PAY15"/>
      <c r="PBA15"/>
      <c r="PBC15"/>
      <c r="PBE15"/>
      <c r="PBG15"/>
      <c r="PBI15"/>
      <c r="PBK15"/>
      <c r="PBM15"/>
      <c r="PBO15"/>
      <c r="PBQ15"/>
      <c r="PBS15"/>
      <c r="PBU15"/>
      <c r="PBW15"/>
      <c r="PBY15"/>
      <c r="PCA15"/>
      <c r="PCC15"/>
      <c r="PCE15"/>
      <c r="PCG15"/>
      <c r="PCI15"/>
      <c r="PCK15"/>
      <c r="PCM15"/>
      <c r="PCO15"/>
      <c r="PCQ15"/>
      <c r="PCS15"/>
      <c r="PCU15"/>
      <c r="PCW15"/>
      <c r="PCY15"/>
      <c r="PDA15"/>
      <c r="PDC15"/>
      <c r="PDE15"/>
      <c r="PDG15"/>
      <c r="PDI15"/>
      <c r="PDK15"/>
      <c r="PDM15"/>
      <c r="PDO15"/>
      <c r="PDQ15"/>
      <c r="PDS15"/>
      <c r="PDU15"/>
      <c r="PDW15"/>
      <c r="PDY15"/>
      <c r="PEA15"/>
      <c r="PEC15"/>
      <c r="PEE15"/>
      <c r="PEG15"/>
      <c r="PEI15"/>
      <c r="PEK15"/>
      <c r="PEM15"/>
      <c r="PEO15"/>
      <c r="PEQ15"/>
      <c r="PES15"/>
      <c r="PEU15"/>
      <c r="PEW15"/>
      <c r="PEY15"/>
      <c r="PFA15"/>
      <c r="PFC15"/>
      <c r="PFE15"/>
      <c r="PFG15"/>
      <c r="PFI15"/>
      <c r="PFK15"/>
      <c r="PFM15"/>
      <c r="PFO15"/>
      <c r="PFQ15"/>
      <c r="PFS15"/>
      <c r="PFU15"/>
      <c r="PFW15"/>
      <c r="PFY15"/>
      <c r="PGA15"/>
      <c r="PGC15"/>
      <c r="PGE15"/>
      <c r="PGG15"/>
      <c r="PGI15"/>
      <c r="PGK15"/>
      <c r="PGM15"/>
      <c r="PGO15"/>
      <c r="PGQ15"/>
      <c r="PGS15"/>
      <c r="PGU15"/>
      <c r="PGW15"/>
      <c r="PGY15"/>
      <c r="PHA15"/>
      <c r="PHC15"/>
      <c r="PHE15"/>
      <c r="PHG15"/>
      <c r="PHI15"/>
      <c r="PHK15"/>
      <c r="PHM15"/>
      <c r="PHO15"/>
      <c r="PHQ15"/>
      <c r="PHS15"/>
      <c r="PHU15"/>
      <c r="PHW15"/>
      <c r="PHY15"/>
      <c r="PIA15"/>
      <c r="PIC15"/>
      <c r="PIE15"/>
      <c r="PIG15"/>
      <c r="PII15"/>
      <c r="PIK15"/>
      <c r="PIM15"/>
      <c r="PIO15"/>
      <c r="PIQ15"/>
      <c r="PIS15"/>
      <c r="PIU15"/>
      <c r="PIW15"/>
      <c r="PIY15"/>
      <c r="PJA15"/>
      <c r="PJC15"/>
      <c r="PJE15"/>
      <c r="PJG15"/>
      <c r="PJI15"/>
      <c r="PJK15"/>
      <c r="PJM15"/>
      <c r="PJO15"/>
      <c r="PJQ15"/>
      <c r="PJS15"/>
      <c r="PJU15"/>
      <c r="PJW15"/>
      <c r="PJY15"/>
      <c r="PKA15"/>
      <c r="PKC15"/>
      <c r="PKE15"/>
      <c r="PKG15"/>
      <c r="PKI15"/>
      <c r="PKK15"/>
      <c r="PKM15"/>
      <c r="PKO15"/>
      <c r="PKQ15"/>
      <c r="PKS15"/>
      <c r="PKU15"/>
      <c r="PKW15"/>
      <c r="PKY15"/>
      <c r="PLA15"/>
      <c r="PLC15"/>
      <c r="PLE15"/>
      <c r="PLG15"/>
      <c r="PLI15"/>
      <c r="PLK15"/>
      <c r="PLM15"/>
      <c r="PLO15"/>
      <c r="PLQ15"/>
      <c r="PLS15"/>
      <c r="PLU15"/>
      <c r="PLW15"/>
      <c r="PLY15"/>
      <c r="PMA15"/>
      <c r="PMC15"/>
      <c r="PME15"/>
      <c r="PMG15"/>
      <c r="PMI15"/>
      <c r="PMK15"/>
      <c r="PMM15"/>
      <c r="PMO15"/>
      <c r="PMQ15"/>
      <c r="PMS15"/>
      <c r="PMU15"/>
      <c r="PMW15"/>
      <c r="PMY15"/>
      <c r="PNA15"/>
      <c r="PNC15"/>
      <c r="PNE15"/>
      <c r="PNG15"/>
      <c r="PNI15"/>
      <c r="PNK15"/>
      <c r="PNM15"/>
      <c r="PNO15"/>
      <c r="PNQ15"/>
      <c r="PNS15"/>
      <c r="PNU15"/>
      <c r="PNW15"/>
      <c r="PNY15"/>
      <c r="POA15"/>
      <c r="POC15"/>
      <c r="POE15"/>
      <c r="POG15"/>
      <c r="POI15"/>
      <c r="POK15"/>
      <c r="POM15"/>
      <c r="POO15"/>
      <c r="POQ15"/>
      <c r="POS15"/>
      <c r="POU15"/>
      <c r="POW15"/>
      <c r="POY15"/>
      <c r="PPA15"/>
      <c r="PPC15"/>
      <c r="PPE15"/>
      <c r="PPG15"/>
      <c r="PPI15"/>
      <c r="PPK15"/>
      <c r="PPM15"/>
      <c r="PPO15"/>
      <c r="PPQ15"/>
      <c r="PPS15"/>
      <c r="PPU15"/>
      <c r="PPW15"/>
      <c r="PPY15"/>
      <c r="PQA15"/>
      <c r="PQC15"/>
      <c r="PQE15"/>
      <c r="PQG15"/>
      <c r="PQI15"/>
      <c r="PQK15"/>
      <c r="PQM15"/>
      <c r="PQO15"/>
      <c r="PQQ15"/>
      <c r="PQS15"/>
      <c r="PQU15"/>
      <c r="PQW15"/>
      <c r="PQY15"/>
      <c r="PRA15"/>
      <c r="PRC15"/>
      <c r="PRE15"/>
      <c r="PRG15"/>
      <c r="PRI15"/>
      <c r="PRK15"/>
      <c r="PRM15"/>
      <c r="PRO15"/>
      <c r="PRQ15"/>
      <c r="PRS15"/>
      <c r="PRU15"/>
      <c r="PRW15"/>
      <c r="PRY15"/>
      <c r="PSA15"/>
      <c r="PSC15"/>
      <c r="PSE15"/>
      <c r="PSG15"/>
      <c r="PSI15"/>
      <c r="PSK15"/>
      <c r="PSM15"/>
      <c r="PSO15"/>
      <c r="PSQ15"/>
      <c r="PSS15"/>
      <c r="PSU15"/>
      <c r="PSW15"/>
      <c r="PSY15"/>
      <c r="PTA15"/>
      <c r="PTC15"/>
      <c r="PTE15"/>
      <c r="PTG15"/>
      <c r="PTI15"/>
      <c r="PTK15"/>
      <c r="PTM15"/>
      <c r="PTO15"/>
      <c r="PTQ15"/>
      <c r="PTS15"/>
      <c r="PTU15"/>
      <c r="PTW15"/>
      <c r="PTY15"/>
      <c r="PUA15"/>
      <c r="PUC15"/>
      <c r="PUE15"/>
      <c r="PUG15"/>
      <c r="PUI15"/>
      <c r="PUK15"/>
      <c r="PUM15"/>
      <c r="PUO15"/>
      <c r="PUQ15"/>
      <c r="PUS15"/>
      <c r="PUU15"/>
      <c r="PUW15"/>
      <c r="PUY15"/>
      <c r="PVA15"/>
      <c r="PVC15"/>
      <c r="PVE15"/>
      <c r="PVG15"/>
      <c r="PVI15"/>
      <c r="PVK15"/>
      <c r="PVM15"/>
      <c r="PVO15"/>
      <c r="PVQ15"/>
      <c r="PVS15"/>
      <c r="PVU15"/>
      <c r="PVW15"/>
      <c r="PVY15"/>
      <c r="PWA15"/>
      <c r="PWC15"/>
      <c r="PWE15"/>
      <c r="PWG15"/>
      <c r="PWI15"/>
      <c r="PWK15"/>
      <c r="PWM15"/>
      <c r="PWO15"/>
      <c r="PWQ15"/>
      <c r="PWS15"/>
      <c r="PWU15"/>
      <c r="PWW15"/>
      <c r="PWY15"/>
      <c r="PXA15"/>
      <c r="PXC15"/>
      <c r="PXE15"/>
      <c r="PXG15"/>
      <c r="PXI15"/>
      <c r="PXK15"/>
      <c r="PXM15"/>
      <c r="PXO15"/>
      <c r="PXQ15"/>
      <c r="PXS15"/>
      <c r="PXU15"/>
      <c r="PXW15"/>
      <c r="PXY15"/>
      <c r="PYA15"/>
      <c r="PYC15"/>
      <c r="PYE15"/>
      <c r="PYG15"/>
      <c r="PYI15"/>
      <c r="PYK15"/>
      <c r="PYM15"/>
      <c r="PYO15"/>
      <c r="PYQ15"/>
      <c r="PYS15"/>
      <c r="PYU15"/>
      <c r="PYW15"/>
      <c r="PYY15"/>
      <c r="PZA15"/>
      <c r="PZC15"/>
      <c r="PZE15"/>
      <c r="PZG15"/>
      <c r="PZI15"/>
      <c r="PZK15"/>
      <c r="PZM15"/>
      <c r="PZO15"/>
      <c r="PZQ15"/>
      <c r="PZS15"/>
      <c r="PZU15"/>
      <c r="PZW15"/>
      <c r="PZY15"/>
      <c r="QAA15"/>
      <c r="QAC15"/>
      <c r="QAE15"/>
      <c r="QAG15"/>
      <c r="QAI15"/>
      <c r="QAK15"/>
      <c r="QAM15"/>
      <c r="QAO15"/>
      <c r="QAQ15"/>
      <c r="QAS15"/>
      <c r="QAU15"/>
      <c r="QAW15"/>
      <c r="QAY15"/>
      <c r="QBA15"/>
      <c r="QBC15"/>
      <c r="QBE15"/>
      <c r="QBG15"/>
      <c r="QBI15"/>
      <c r="QBK15"/>
      <c r="QBM15"/>
      <c r="QBO15"/>
      <c r="QBQ15"/>
      <c r="QBS15"/>
      <c r="QBU15"/>
      <c r="QBW15"/>
      <c r="QBY15"/>
      <c r="QCA15"/>
      <c r="QCC15"/>
      <c r="QCE15"/>
      <c r="QCG15"/>
      <c r="QCI15"/>
      <c r="QCK15"/>
      <c r="QCM15"/>
      <c r="QCO15"/>
      <c r="QCQ15"/>
      <c r="QCS15"/>
      <c r="QCU15"/>
      <c r="QCW15"/>
      <c r="QCY15"/>
      <c r="QDA15"/>
      <c r="QDC15"/>
      <c r="QDE15"/>
      <c r="QDG15"/>
      <c r="QDI15"/>
      <c r="QDK15"/>
      <c r="QDM15"/>
      <c r="QDO15"/>
      <c r="QDQ15"/>
      <c r="QDS15"/>
      <c r="QDU15"/>
      <c r="QDW15"/>
      <c r="QDY15"/>
      <c r="QEA15"/>
      <c r="QEC15"/>
      <c r="QEE15"/>
      <c r="QEG15"/>
      <c r="QEI15"/>
      <c r="QEK15"/>
      <c r="QEM15"/>
      <c r="QEO15"/>
      <c r="QEQ15"/>
      <c r="QES15"/>
      <c r="QEU15"/>
      <c r="QEW15"/>
      <c r="QEY15"/>
      <c r="QFA15"/>
      <c r="QFC15"/>
      <c r="QFE15"/>
      <c r="QFG15"/>
      <c r="QFI15"/>
      <c r="QFK15"/>
      <c r="QFM15"/>
      <c r="QFO15"/>
      <c r="QFQ15"/>
      <c r="QFS15"/>
      <c r="QFU15"/>
      <c r="QFW15"/>
      <c r="QFY15"/>
      <c r="QGA15"/>
      <c r="QGC15"/>
      <c r="QGE15"/>
      <c r="QGG15"/>
      <c r="QGI15"/>
      <c r="QGK15"/>
      <c r="QGM15"/>
      <c r="QGO15"/>
      <c r="QGQ15"/>
      <c r="QGS15"/>
      <c r="QGU15"/>
      <c r="QGW15"/>
      <c r="QGY15"/>
      <c r="QHA15"/>
      <c r="QHC15"/>
      <c r="QHE15"/>
      <c r="QHG15"/>
      <c r="QHI15"/>
      <c r="QHK15"/>
      <c r="QHM15"/>
      <c r="QHO15"/>
      <c r="QHQ15"/>
      <c r="QHS15"/>
      <c r="QHU15"/>
      <c r="QHW15"/>
      <c r="QHY15"/>
      <c r="QIA15"/>
      <c r="QIC15"/>
      <c r="QIE15"/>
      <c r="QIG15"/>
      <c r="QII15"/>
      <c r="QIK15"/>
      <c r="QIM15"/>
      <c r="QIO15"/>
      <c r="QIQ15"/>
      <c r="QIS15"/>
      <c r="QIU15"/>
      <c r="QIW15"/>
      <c r="QIY15"/>
      <c r="QJA15"/>
      <c r="QJC15"/>
      <c r="QJE15"/>
      <c r="QJG15"/>
      <c r="QJI15"/>
      <c r="QJK15"/>
      <c r="QJM15"/>
      <c r="QJO15"/>
      <c r="QJQ15"/>
      <c r="QJS15"/>
      <c r="QJU15"/>
      <c r="QJW15"/>
      <c r="QJY15"/>
      <c r="QKA15"/>
      <c r="QKC15"/>
      <c r="QKE15"/>
      <c r="QKG15"/>
      <c r="QKI15"/>
      <c r="QKK15"/>
      <c r="QKM15"/>
      <c r="QKO15"/>
      <c r="QKQ15"/>
      <c r="QKS15"/>
      <c r="QKU15"/>
      <c r="QKW15"/>
      <c r="QKY15"/>
      <c r="QLA15"/>
      <c r="QLC15"/>
      <c r="QLE15"/>
      <c r="QLG15"/>
      <c r="QLI15"/>
      <c r="QLK15"/>
      <c r="QLM15"/>
      <c r="QLO15"/>
      <c r="QLQ15"/>
      <c r="QLS15"/>
      <c r="QLU15"/>
      <c r="QLW15"/>
      <c r="QLY15"/>
      <c r="QMA15"/>
      <c r="QMC15"/>
      <c r="QME15"/>
      <c r="QMG15"/>
      <c r="QMI15"/>
      <c r="QMK15"/>
      <c r="QMM15"/>
      <c r="QMO15"/>
      <c r="QMQ15"/>
      <c r="QMS15"/>
      <c r="QMU15"/>
      <c r="QMW15"/>
      <c r="QMY15"/>
      <c r="QNA15"/>
      <c r="QNC15"/>
      <c r="QNE15"/>
      <c r="QNG15"/>
      <c r="QNI15"/>
      <c r="QNK15"/>
      <c r="QNM15"/>
      <c r="QNO15"/>
      <c r="QNQ15"/>
      <c r="QNS15"/>
      <c r="QNU15"/>
      <c r="QNW15"/>
      <c r="QNY15"/>
      <c r="QOA15"/>
      <c r="QOC15"/>
      <c r="QOE15"/>
      <c r="QOG15"/>
      <c r="QOI15"/>
      <c r="QOK15"/>
      <c r="QOM15"/>
      <c r="QOO15"/>
      <c r="QOQ15"/>
      <c r="QOS15"/>
      <c r="QOU15"/>
      <c r="QOW15"/>
      <c r="QOY15"/>
      <c r="QPA15"/>
      <c r="QPC15"/>
      <c r="QPE15"/>
      <c r="QPG15"/>
      <c r="QPI15"/>
      <c r="QPK15"/>
      <c r="QPM15"/>
      <c r="QPO15"/>
      <c r="QPQ15"/>
      <c r="QPS15"/>
      <c r="QPU15"/>
      <c r="QPW15"/>
      <c r="QPY15"/>
      <c r="QQA15"/>
      <c r="QQC15"/>
      <c r="QQE15"/>
      <c r="QQG15"/>
      <c r="QQI15"/>
      <c r="QQK15"/>
      <c r="QQM15"/>
      <c r="QQO15"/>
      <c r="QQQ15"/>
      <c r="QQS15"/>
      <c r="QQU15"/>
      <c r="QQW15"/>
      <c r="QQY15"/>
      <c r="QRA15"/>
      <c r="QRC15"/>
      <c r="QRE15"/>
      <c r="QRG15"/>
      <c r="QRI15"/>
      <c r="QRK15"/>
      <c r="QRM15"/>
      <c r="QRO15"/>
      <c r="QRQ15"/>
      <c r="QRS15"/>
      <c r="QRU15"/>
      <c r="QRW15"/>
      <c r="QRY15"/>
      <c r="QSA15"/>
      <c r="QSC15"/>
      <c r="QSE15"/>
      <c r="QSG15"/>
      <c r="QSI15"/>
      <c r="QSK15"/>
      <c r="QSM15"/>
      <c r="QSO15"/>
      <c r="QSQ15"/>
      <c r="QSS15"/>
      <c r="QSU15"/>
      <c r="QSW15"/>
      <c r="QSY15"/>
      <c r="QTA15"/>
      <c r="QTC15"/>
      <c r="QTE15"/>
      <c r="QTG15"/>
      <c r="QTI15"/>
      <c r="QTK15"/>
      <c r="QTM15"/>
      <c r="QTO15"/>
      <c r="QTQ15"/>
      <c r="QTS15"/>
      <c r="QTU15"/>
      <c r="QTW15"/>
      <c r="QTY15"/>
      <c r="QUA15"/>
      <c r="QUC15"/>
      <c r="QUE15"/>
      <c r="QUG15"/>
      <c r="QUI15"/>
      <c r="QUK15"/>
      <c r="QUM15"/>
      <c r="QUO15"/>
      <c r="QUQ15"/>
      <c r="QUS15"/>
      <c r="QUU15"/>
      <c r="QUW15"/>
      <c r="QUY15"/>
      <c r="QVA15"/>
      <c r="QVC15"/>
      <c r="QVE15"/>
      <c r="QVG15"/>
      <c r="QVI15"/>
      <c r="QVK15"/>
      <c r="QVM15"/>
      <c r="QVO15"/>
      <c r="QVQ15"/>
      <c r="QVS15"/>
      <c r="QVU15"/>
      <c r="QVW15"/>
      <c r="QVY15"/>
      <c r="QWA15"/>
      <c r="QWC15"/>
      <c r="QWE15"/>
      <c r="QWG15"/>
      <c r="QWI15"/>
      <c r="QWK15"/>
      <c r="QWM15"/>
      <c r="QWO15"/>
      <c r="QWQ15"/>
      <c r="QWS15"/>
      <c r="QWU15"/>
      <c r="QWW15"/>
      <c r="QWY15"/>
      <c r="QXA15"/>
      <c r="QXC15"/>
      <c r="QXE15"/>
      <c r="QXG15"/>
      <c r="QXI15"/>
      <c r="QXK15"/>
      <c r="QXM15"/>
      <c r="QXO15"/>
      <c r="QXQ15"/>
      <c r="QXS15"/>
      <c r="QXU15"/>
      <c r="QXW15"/>
      <c r="QXY15"/>
      <c r="QYA15"/>
      <c r="QYC15"/>
      <c r="QYE15"/>
      <c r="QYG15"/>
      <c r="QYI15"/>
      <c r="QYK15"/>
      <c r="QYM15"/>
      <c r="QYO15"/>
      <c r="QYQ15"/>
      <c r="QYS15"/>
      <c r="QYU15"/>
      <c r="QYW15"/>
      <c r="QYY15"/>
      <c r="QZA15"/>
      <c r="QZC15"/>
      <c r="QZE15"/>
      <c r="QZG15"/>
      <c r="QZI15"/>
      <c r="QZK15"/>
      <c r="QZM15"/>
      <c r="QZO15"/>
      <c r="QZQ15"/>
      <c r="QZS15"/>
      <c r="QZU15"/>
      <c r="QZW15"/>
      <c r="QZY15"/>
      <c r="RAA15"/>
      <c r="RAC15"/>
      <c r="RAE15"/>
      <c r="RAG15"/>
      <c r="RAI15"/>
      <c r="RAK15"/>
      <c r="RAM15"/>
      <c r="RAO15"/>
      <c r="RAQ15"/>
      <c r="RAS15"/>
      <c r="RAU15"/>
      <c r="RAW15"/>
      <c r="RAY15"/>
      <c r="RBA15"/>
      <c r="RBC15"/>
      <c r="RBE15"/>
      <c r="RBG15"/>
      <c r="RBI15"/>
      <c r="RBK15"/>
      <c r="RBM15"/>
      <c r="RBO15"/>
      <c r="RBQ15"/>
      <c r="RBS15"/>
      <c r="RBU15"/>
      <c r="RBW15"/>
      <c r="RBY15"/>
      <c r="RCA15"/>
      <c r="RCC15"/>
      <c r="RCE15"/>
      <c r="RCG15"/>
      <c r="RCI15"/>
      <c r="RCK15"/>
      <c r="RCM15"/>
      <c r="RCO15"/>
      <c r="RCQ15"/>
      <c r="RCS15"/>
      <c r="RCU15"/>
      <c r="RCW15"/>
      <c r="RCY15"/>
      <c r="RDA15"/>
      <c r="RDC15"/>
      <c r="RDE15"/>
      <c r="RDG15"/>
      <c r="RDI15"/>
      <c r="RDK15"/>
      <c r="RDM15"/>
      <c r="RDO15"/>
      <c r="RDQ15"/>
      <c r="RDS15"/>
      <c r="RDU15"/>
      <c r="RDW15"/>
      <c r="RDY15"/>
      <c r="REA15"/>
      <c r="REC15"/>
      <c r="REE15"/>
      <c r="REG15"/>
      <c r="REI15"/>
      <c r="REK15"/>
      <c r="REM15"/>
      <c r="REO15"/>
      <c r="REQ15"/>
      <c r="RES15"/>
      <c r="REU15"/>
      <c r="REW15"/>
      <c r="REY15"/>
      <c r="RFA15"/>
      <c r="RFC15"/>
      <c r="RFE15"/>
      <c r="RFG15"/>
      <c r="RFI15"/>
      <c r="RFK15"/>
      <c r="RFM15"/>
      <c r="RFO15"/>
      <c r="RFQ15"/>
      <c r="RFS15"/>
      <c r="RFU15"/>
      <c r="RFW15"/>
      <c r="RFY15"/>
      <c r="RGA15"/>
      <c r="RGC15"/>
      <c r="RGE15"/>
      <c r="RGG15"/>
      <c r="RGI15"/>
      <c r="RGK15"/>
      <c r="RGM15"/>
      <c r="RGO15"/>
      <c r="RGQ15"/>
      <c r="RGS15"/>
      <c r="RGU15"/>
      <c r="RGW15"/>
      <c r="RGY15"/>
      <c r="RHA15"/>
      <c r="RHC15"/>
      <c r="RHE15"/>
      <c r="RHG15"/>
      <c r="RHI15"/>
      <c r="RHK15"/>
      <c r="RHM15"/>
      <c r="RHO15"/>
      <c r="RHQ15"/>
      <c r="RHS15"/>
      <c r="RHU15"/>
      <c r="RHW15"/>
      <c r="RHY15"/>
      <c r="RIA15"/>
      <c r="RIC15"/>
      <c r="RIE15"/>
      <c r="RIG15"/>
      <c r="RII15"/>
      <c r="RIK15"/>
      <c r="RIM15"/>
      <c r="RIO15"/>
      <c r="RIQ15"/>
      <c r="RIS15"/>
      <c r="RIU15"/>
      <c r="RIW15"/>
      <c r="RIY15"/>
      <c r="RJA15"/>
      <c r="RJC15"/>
      <c r="RJE15"/>
      <c r="RJG15"/>
      <c r="RJI15"/>
      <c r="RJK15"/>
      <c r="RJM15"/>
      <c r="RJO15"/>
      <c r="RJQ15"/>
      <c r="RJS15"/>
      <c r="RJU15"/>
      <c r="RJW15"/>
      <c r="RJY15"/>
      <c r="RKA15"/>
      <c r="RKC15"/>
      <c r="RKE15"/>
      <c r="RKG15"/>
      <c r="RKI15"/>
      <c r="RKK15"/>
      <c r="RKM15"/>
      <c r="RKO15"/>
      <c r="RKQ15"/>
      <c r="RKS15"/>
      <c r="RKU15"/>
      <c r="RKW15"/>
      <c r="RKY15"/>
      <c r="RLA15"/>
      <c r="RLC15"/>
      <c r="RLE15"/>
      <c r="RLG15"/>
      <c r="RLI15"/>
      <c r="RLK15"/>
      <c r="RLM15"/>
      <c r="RLO15"/>
      <c r="RLQ15"/>
      <c r="RLS15"/>
      <c r="RLU15"/>
      <c r="RLW15"/>
      <c r="RLY15"/>
      <c r="RMA15"/>
      <c r="RMC15"/>
      <c r="RME15"/>
      <c r="RMG15"/>
      <c r="RMI15"/>
      <c r="RMK15"/>
      <c r="RMM15"/>
      <c r="RMO15"/>
      <c r="RMQ15"/>
      <c r="RMS15"/>
      <c r="RMU15"/>
      <c r="RMW15"/>
      <c r="RMY15"/>
      <c r="RNA15"/>
      <c r="RNC15"/>
      <c r="RNE15"/>
      <c r="RNG15"/>
      <c r="RNI15"/>
      <c r="RNK15"/>
      <c r="RNM15"/>
      <c r="RNO15"/>
      <c r="RNQ15"/>
      <c r="RNS15"/>
      <c r="RNU15"/>
      <c r="RNW15"/>
      <c r="RNY15"/>
      <c r="ROA15"/>
      <c r="ROC15"/>
      <c r="ROE15"/>
      <c r="ROG15"/>
      <c r="ROI15"/>
      <c r="ROK15"/>
      <c r="ROM15"/>
      <c r="ROO15"/>
      <c r="ROQ15"/>
      <c r="ROS15"/>
      <c r="ROU15"/>
      <c r="ROW15"/>
      <c r="ROY15"/>
      <c r="RPA15"/>
      <c r="RPC15"/>
      <c r="RPE15"/>
      <c r="RPG15"/>
      <c r="RPI15"/>
      <c r="RPK15"/>
      <c r="RPM15"/>
      <c r="RPO15"/>
      <c r="RPQ15"/>
      <c r="RPS15"/>
      <c r="RPU15"/>
      <c r="RPW15"/>
      <c r="RPY15"/>
      <c r="RQA15"/>
      <c r="RQC15"/>
      <c r="RQE15"/>
      <c r="RQG15"/>
      <c r="RQI15"/>
      <c r="RQK15"/>
      <c r="RQM15"/>
      <c r="RQO15"/>
      <c r="RQQ15"/>
      <c r="RQS15"/>
      <c r="RQU15"/>
      <c r="RQW15"/>
      <c r="RQY15"/>
      <c r="RRA15"/>
      <c r="RRC15"/>
      <c r="RRE15"/>
      <c r="RRG15"/>
      <c r="RRI15"/>
      <c r="RRK15"/>
      <c r="RRM15"/>
      <c r="RRO15"/>
      <c r="RRQ15"/>
      <c r="RRS15"/>
      <c r="RRU15"/>
      <c r="RRW15"/>
      <c r="RRY15"/>
      <c r="RSA15"/>
      <c r="RSC15"/>
      <c r="RSE15"/>
      <c r="RSG15"/>
      <c r="RSI15"/>
      <c r="RSK15"/>
      <c r="RSM15"/>
      <c r="RSO15"/>
      <c r="RSQ15"/>
      <c r="RSS15"/>
      <c r="RSU15"/>
      <c r="RSW15"/>
      <c r="RSY15"/>
      <c r="RTA15"/>
      <c r="RTC15"/>
      <c r="RTE15"/>
      <c r="RTG15"/>
      <c r="RTI15"/>
      <c r="RTK15"/>
      <c r="RTM15"/>
      <c r="RTO15"/>
      <c r="RTQ15"/>
      <c r="RTS15"/>
      <c r="RTU15"/>
      <c r="RTW15"/>
      <c r="RTY15"/>
      <c r="RUA15"/>
      <c r="RUC15"/>
      <c r="RUE15"/>
      <c r="RUG15"/>
      <c r="RUI15"/>
      <c r="RUK15"/>
      <c r="RUM15"/>
      <c r="RUO15"/>
      <c r="RUQ15"/>
      <c r="RUS15"/>
      <c r="RUU15"/>
      <c r="RUW15"/>
      <c r="RUY15"/>
      <c r="RVA15"/>
      <c r="RVC15"/>
      <c r="RVE15"/>
      <c r="RVG15"/>
      <c r="RVI15"/>
      <c r="RVK15"/>
      <c r="RVM15"/>
      <c r="RVO15"/>
      <c r="RVQ15"/>
      <c r="RVS15"/>
      <c r="RVU15"/>
      <c r="RVW15"/>
      <c r="RVY15"/>
      <c r="RWA15"/>
      <c r="RWC15"/>
      <c r="RWE15"/>
      <c r="RWG15"/>
      <c r="RWI15"/>
      <c r="RWK15"/>
      <c r="RWM15"/>
      <c r="RWO15"/>
      <c r="RWQ15"/>
      <c r="RWS15"/>
      <c r="RWU15"/>
      <c r="RWW15"/>
      <c r="RWY15"/>
      <c r="RXA15"/>
      <c r="RXC15"/>
      <c r="RXE15"/>
      <c r="RXG15"/>
      <c r="RXI15"/>
      <c r="RXK15"/>
      <c r="RXM15"/>
      <c r="RXO15"/>
      <c r="RXQ15"/>
      <c r="RXS15"/>
      <c r="RXU15"/>
      <c r="RXW15"/>
      <c r="RXY15"/>
      <c r="RYA15"/>
      <c r="RYC15"/>
      <c r="RYE15"/>
      <c r="RYG15"/>
      <c r="RYI15"/>
      <c r="RYK15"/>
      <c r="RYM15"/>
      <c r="RYO15"/>
      <c r="RYQ15"/>
      <c r="RYS15"/>
      <c r="RYU15"/>
      <c r="RYW15"/>
      <c r="RYY15"/>
      <c r="RZA15"/>
      <c r="RZC15"/>
      <c r="RZE15"/>
      <c r="RZG15"/>
      <c r="RZI15"/>
      <c r="RZK15"/>
      <c r="RZM15"/>
      <c r="RZO15"/>
      <c r="RZQ15"/>
      <c r="RZS15"/>
      <c r="RZU15"/>
      <c r="RZW15"/>
      <c r="RZY15"/>
      <c r="SAA15"/>
      <c r="SAC15"/>
      <c r="SAE15"/>
      <c r="SAG15"/>
      <c r="SAI15"/>
      <c r="SAK15"/>
      <c r="SAM15"/>
      <c r="SAO15"/>
      <c r="SAQ15"/>
      <c r="SAS15"/>
      <c r="SAU15"/>
      <c r="SAW15"/>
      <c r="SAY15"/>
      <c r="SBA15"/>
      <c r="SBC15"/>
      <c r="SBE15"/>
      <c r="SBG15"/>
      <c r="SBI15"/>
      <c r="SBK15"/>
      <c r="SBM15"/>
      <c r="SBO15"/>
      <c r="SBQ15"/>
      <c r="SBS15"/>
      <c r="SBU15"/>
      <c r="SBW15"/>
      <c r="SBY15"/>
      <c r="SCA15"/>
      <c r="SCC15"/>
      <c r="SCE15"/>
      <c r="SCG15"/>
      <c r="SCI15"/>
      <c r="SCK15"/>
      <c r="SCM15"/>
      <c r="SCO15"/>
      <c r="SCQ15"/>
      <c r="SCS15"/>
      <c r="SCU15"/>
      <c r="SCW15"/>
      <c r="SCY15"/>
      <c r="SDA15"/>
      <c r="SDC15"/>
      <c r="SDE15"/>
      <c r="SDG15"/>
      <c r="SDI15"/>
      <c r="SDK15"/>
      <c r="SDM15"/>
      <c r="SDO15"/>
      <c r="SDQ15"/>
      <c r="SDS15"/>
      <c r="SDU15"/>
      <c r="SDW15"/>
      <c r="SDY15"/>
      <c r="SEA15"/>
      <c r="SEC15"/>
      <c r="SEE15"/>
      <c r="SEG15"/>
      <c r="SEI15"/>
      <c r="SEK15"/>
      <c r="SEM15"/>
      <c r="SEO15"/>
      <c r="SEQ15"/>
      <c r="SES15"/>
      <c r="SEU15"/>
      <c r="SEW15"/>
      <c r="SEY15"/>
      <c r="SFA15"/>
      <c r="SFC15"/>
      <c r="SFE15"/>
      <c r="SFG15"/>
      <c r="SFI15"/>
      <c r="SFK15"/>
      <c r="SFM15"/>
      <c r="SFO15"/>
      <c r="SFQ15"/>
      <c r="SFS15"/>
      <c r="SFU15"/>
      <c r="SFW15"/>
      <c r="SFY15"/>
      <c r="SGA15"/>
      <c r="SGC15"/>
      <c r="SGE15"/>
      <c r="SGG15"/>
      <c r="SGI15"/>
      <c r="SGK15"/>
      <c r="SGM15"/>
      <c r="SGO15"/>
      <c r="SGQ15"/>
      <c r="SGS15"/>
      <c r="SGU15"/>
      <c r="SGW15"/>
      <c r="SGY15"/>
      <c r="SHA15"/>
      <c r="SHC15"/>
      <c r="SHE15"/>
      <c r="SHG15"/>
      <c r="SHI15"/>
      <c r="SHK15"/>
      <c r="SHM15"/>
      <c r="SHO15"/>
      <c r="SHQ15"/>
      <c r="SHS15"/>
      <c r="SHU15"/>
      <c r="SHW15"/>
      <c r="SHY15"/>
      <c r="SIA15"/>
      <c r="SIC15"/>
      <c r="SIE15"/>
      <c r="SIG15"/>
      <c r="SII15"/>
      <c r="SIK15"/>
      <c r="SIM15"/>
      <c r="SIO15"/>
      <c r="SIQ15"/>
      <c r="SIS15"/>
      <c r="SIU15"/>
      <c r="SIW15"/>
      <c r="SIY15"/>
      <c r="SJA15"/>
      <c r="SJC15"/>
      <c r="SJE15"/>
      <c r="SJG15"/>
      <c r="SJI15"/>
      <c r="SJK15"/>
      <c r="SJM15"/>
      <c r="SJO15"/>
      <c r="SJQ15"/>
      <c r="SJS15"/>
      <c r="SJU15"/>
      <c r="SJW15"/>
      <c r="SJY15"/>
      <c r="SKA15"/>
      <c r="SKC15"/>
      <c r="SKE15"/>
      <c r="SKG15"/>
      <c r="SKI15"/>
      <c r="SKK15"/>
      <c r="SKM15"/>
      <c r="SKO15"/>
      <c r="SKQ15"/>
      <c r="SKS15"/>
      <c r="SKU15"/>
      <c r="SKW15"/>
      <c r="SKY15"/>
      <c r="SLA15"/>
      <c r="SLC15"/>
      <c r="SLE15"/>
      <c r="SLG15"/>
      <c r="SLI15"/>
      <c r="SLK15"/>
      <c r="SLM15"/>
      <c r="SLO15"/>
      <c r="SLQ15"/>
      <c r="SLS15"/>
      <c r="SLU15"/>
      <c r="SLW15"/>
      <c r="SLY15"/>
      <c r="SMA15"/>
      <c r="SMC15"/>
      <c r="SME15"/>
      <c r="SMG15"/>
      <c r="SMI15"/>
      <c r="SMK15"/>
      <c r="SMM15"/>
      <c r="SMO15"/>
      <c r="SMQ15"/>
      <c r="SMS15"/>
      <c r="SMU15"/>
      <c r="SMW15"/>
      <c r="SMY15"/>
      <c r="SNA15"/>
      <c r="SNC15"/>
      <c r="SNE15"/>
      <c r="SNG15"/>
      <c r="SNI15"/>
      <c r="SNK15"/>
      <c r="SNM15"/>
      <c r="SNO15"/>
      <c r="SNQ15"/>
      <c r="SNS15"/>
      <c r="SNU15"/>
      <c r="SNW15"/>
      <c r="SNY15"/>
      <c r="SOA15"/>
      <c r="SOC15"/>
      <c r="SOE15"/>
      <c r="SOG15"/>
      <c r="SOI15"/>
      <c r="SOK15"/>
      <c r="SOM15"/>
      <c r="SOO15"/>
      <c r="SOQ15"/>
      <c r="SOS15"/>
      <c r="SOU15"/>
      <c r="SOW15"/>
      <c r="SOY15"/>
      <c r="SPA15"/>
      <c r="SPC15"/>
      <c r="SPE15"/>
      <c r="SPG15"/>
      <c r="SPI15"/>
      <c r="SPK15"/>
      <c r="SPM15"/>
      <c r="SPO15"/>
      <c r="SPQ15"/>
      <c r="SPS15"/>
      <c r="SPU15"/>
      <c r="SPW15"/>
      <c r="SPY15"/>
      <c r="SQA15"/>
      <c r="SQC15"/>
      <c r="SQE15"/>
      <c r="SQG15"/>
      <c r="SQI15"/>
      <c r="SQK15"/>
      <c r="SQM15"/>
      <c r="SQO15"/>
      <c r="SQQ15"/>
      <c r="SQS15"/>
      <c r="SQU15"/>
      <c r="SQW15"/>
      <c r="SQY15"/>
      <c r="SRA15"/>
      <c r="SRC15"/>
      <c r="SRE15"/>
      <c r="SRG15"/>
      <c r="SRI15"/>
      <c r="SRK15"/>
      <c r="SRM15"/>
      <c r="SRO15"/>
      <c r="SRQ15"/>
      <c r="SRS15"/>
      <c r="SRU15"/>
      <c r="SRW15"/>
      <c r="SRY15"/>
      <c r="SSA15"/>
      <c r="SSC15"/>
      <c r="SSE15"/>
      <c r="SSG15"/>
      <c r="SSI15"/>
      <c r="SSK15"/>
      <c r="SSM15"/>
      <c r="SSO15"/>
      <c r="SSQ15"/>
      <c r="SSS15"/>
      <c r="SSU15"/>
      <c r="SSW15"/>
      <c r="SSY15"/>
      <c r="STA15"/>
      <c r="STC15"/>
      <c r="STE15"/>
      <c r="STG15"/>
      <c r="STI15"/>
      <c r="STK15"/>
      <c r="STM15"/>
      <c r="STO15"/>
      <c r="STQ15"/>
      <c r="STS15"/>
      <c r="STU15"/>
      <c r="STW15"/>
      <c r="STY15"/>
      <c r="SUA15"/>
      <c r="SUC15"/>
      <c r="SUE15"/>
      <c r="SUG15"/>
      <c r="SUI15"/>
      <c r="SUK15"/>
      <c r="SUM15"/>
      <c r="SUO15"/>
      <c r="SUQ15"/>
      <c r="SUS15"/>
      <c r="SUU15"/>
      <c r="SUW15"/>
      <c r="SUY15"/>
      <c r="SVA15"/>
      <c r="SVC15"/>
      <c r="SVE15"/>
      <c r="SVG15"/>
      <c r="SVI15"/>
      <c r="SVK15"/>
      <c r="SVM15"/>
      <c r="SVO15"/>
      <c r="SVQ15"/>
      <c r="SVS15"/>
      <c r="SVU15"/>
      <c r="SVW15"/>
      <c r="SVY15"/>
      <c r="SWA15"/>
      <c r="SWC15"/>
      <c r="SWE15"/>
      <c r="SWG15"/>
      <c r="SWI15"/>
      <c r="SWK15"/>
      <c r="SWM15"/>
      <c r="SWO15"/>
      <c r="SWQ15"/>
      <c r="SWS15"/>
      <c r="SWU15"/>
      <c r="SWW15"/>
      <c r="SWY15"/>
      <c r="SXA15"/>
      <c r="SXC15"/>
      <c r="SXE15"/>
      <c r="SXG15"/>
      <c r="SXI15"/>
      <c r="SXK15"/>
      <c r="SXM15"/>
      <c r="SXO15"/>
      <c r="SXQ15"/>
      <c r="SXS15"/>
      <c r="SXU15"/>
      <c r="SXW15"/>
      <c r="SXY15"/>
      <c r="SYA15"/>
      <c r="SYC15"/>
      <c r="SYE15"/>
      <c r="SYG15"/>
      <c r="SYI15"/>
      <c r="SYK15"/>
      <c r="SYM15"/>
      <c r="SYO15"/>
      <c r="SYQ15"/>
      <c r="SYS15"/>
      <c r="SYU15"/>
      <c r="SYW15"/>
      <c r="SYY15"/>
      <c r="SZA15"/>
      <c r="SZC15"/>
      <c r="SZE15"/>
      <c r="SZG15"/>
      <c r="SZI15"/>
      <c r="SZK15"/>
      <c r="SZM15"/>
      <c r="SZO15"/>
      <c r="SZQ15"/>
      <c r="SZS15"/>
      <c r="SZU15"/>
      <c r="SZW15"/>
      <c r="SZY15"/>
      <c r="TAA15"/>
      <c r="TAC15"/>
      <c r="TAE15"/>
      <c r="TAG15"/>
      <c r="TAI15"/>
      <c r="TAK15"/>
      <c r="TAM15"/>
      <c r="TAO15"/>
      <c r="TAQ15"/>
      <c r="TAS15"/>
      <c r="TAU15"/>
      <c r="TAW15"/>
      <c r="TAY15"/>
      <c r="TBA15"/>
      <c r="TBC15"/>
      <c r="TBE15"/>
      <c r="TBG15"/>
      <c r="TBI15"/>
      <c r="TBK15"/>
      <c r="TBM15"/>
      <c r="TBO15"/>
      <c r="TBQ15"/>
      <c r="TBS15"/>
      <c r="TBU15"/>
      <c r="TBW15"/>
      <c r="TBY15"/>
      <c r="TCA15"/>
      <c r="TCC15"/>
      <c r="TCE15"/>
      <c r="TCG15"/>
      <c r="TCI15"/>
      <c r="TCK15"/>
      <c r="TCM15"/>
      <c r="TCO15"/>
      <c r="TCQ15"/>
      <c r="TCS15"/>
      <c r="TCU15"/>
      <c r="TCW15"/>
      <c r="TCY15"/>
      <c r="TDA15"/>
      <c r="TDC15"/>
      <c r="TDE15"/>
      <c r="TDG15"/>
      <c r="TDI15"/>
      <c r="TDK15"/>
      <c r="TDM15"/>
      <c r="TDO15"/>
      <c r="TDQ15"/>
      <c r="TDS15"/>
      <c r="TDU15"/>
      <c r="TDW15"/>
      <c r="TDY15"/>
      <c r="TEA15"/>
      <c r="TEC15"/>
      <c r="TEE15"/>
      <c r="TEG15"/>
      <c r="TEI15"/>
      <c r="TEK15"/>
      <c r="TEM15"/>
      <c r="TEO15"/>
      <c r="TEQ15"/>
      <c r="TES15"/>
      <c r="TEU15"/>
      <c r="TEW15"/>
      <c r="TEY15"/>
      <c r="TFA15"/>
      <c r="TFC15"/>
      <c r="TFE15"/>
      <c r="TFG15"/>
      <c r="TFI15"/>
      <c r="TFK15"/>
      <c r="TFM15"/>
      <c r="TFO15"/>
      <c r="TFQ15"/>
      <c r="TFS15"/>
      <c r="TFU15"/>
      <c r="TFW15"/>
      <c r="TFY15"/>
      <c r="TGA15"/>
      <c r="TGC15"/>
      <c r="TGE15"/>
      <c r="TGG15"/>
      <c r="TGI15"/>
      <c r="TGK15"/>
      <c r="TGM15"/>
      <c r="TGO15"/>
      <c r="TGQ15"/>
      <c r="TGS15"/>
      <c r="TGU15"/>
      <c r="TGW15"/>
      <c r="TGY15"/>
      <c r="THA15"/>
      <c r="THC15"/>
      <c r="THE15"/>
      <c r="THG15"/>
      <c r="THI15"/>
      <c r="THK15"/>
      <c r="THM15"/>
      <c r="THO15"/>
      <c r="THQ15"/>
      <c r="THS15"/>
      <c r="THU15"/>
      <c r="THW15"/>
      <c r="THY15"/>
      <c r="TIA15"/>
      <c r="TIC15"/>
      <c r="TIE15"/>
      <c r="TIG15"/>
      <c r="TII15"/>
      <c r="TIK15"/>
      <c r="TIM15"/>
      <c r="TIO15"/>
      <c r="TIQ15"/>
      <c r="TIS15"/>
      <c r="TIU15"/>
      <c r="TIW15"/>
      <c r="TIY15"/>
      <c r="TJA15"/>
      <c r="TJC15"/>
      <c r="TJE15"/>
      <c r="TJG15"/>
      <c r="TJI15"/>
      <c r="TJK15"/>
      <c r="TJM15"/>
      <c r="TJO15"/>
      <c r="TJQ15"/>
      <c r="TJS15"/>
      <c r="TJU15"/>
      <c r="TJW15"/>
      <c r="TJY15"/>
      <c r="TKA15"/>
      <c r="TKC15"/>
      <c r="TKE15"/>
      <c r="TKG15"/>
      <c r="TKI15"/>
      <c r="TKK15"/>
      <c r="TKM15"/>
      <c r="TKO15"/>
      <c r="TKQ15"/>
      <c r="TKS15"/>
      <c r="TKU15"/>
      <c r="TKW15"/>
      <c r="TKY15"/>
      <c r="TLA15"/>
      <c r="TLC15"/>
      <c r="TLE15"/>
      <c r="TLG15"/>
      <c r="TLI15"/>
      <c r="TLK15"/>
      <c r="TLM15"/>
      <c r="TLO15"/>
      <c r="TLQ15"/>
      <c r="TLS15"/>
      <c r="TLU15"/>
      <c r="TLW15"/>
      <c r="TLY15"/>
      <c r="TMA15"/>
      <c r="TMC15"/>
      <c r="TME15"/>
      <c r="TMG15"/>
      <c r="TMI15"/>
      <c r="TMK15"/>
      <c r="TMM15"/>
      <c r="TMO15"/>
      <c r="TMQ15"/>
      <c r="TMS15"/>
      <c r="TMU15"/>
      <c r="TMW15"/>
      <c r="TMY15"/>
      <c r="TNA15"/>
      <c r="TNC15"/>
      <c r="TNE15"/>
      <c r="TNG15"/>
      <c r="TNI15"/>
      <c r="TNK15"/>
      <c r="TNM15"/>
      <c r="TNO15"/>
      <c r="TNQ15"/>
      <c r="TNS15"/>
      <c r="TNU15"/>
      <c r="TNW15"/>
      <c r="TNY15"/>
      <c r="TOA15"/>
      <c r="TOC15"/>
      <c r="TOE15"/>
      <c r="TOG15"/>
      <c r="TOI15"/>
      <c r="TOK15"/>
      <c r="TOM15"/>
      <c r="TOO15"/>
      <c r="TOQ15"/>
      <c r="TOS15"/>
      <c r="TOU15"/>
      <c r="TOW15"/>
      <c r="TOY15"/>
      <c r="TPA15"/>
      <c r="TPC15"/>
      <c r="TPE15"/>
      <c r="TPG15"/>
      <c r="TPI15"/>
      <c r="TPK15"/>
      <c r="TPM15"/>
      <c r="TPO15"/>
      <c r="TPQ15"/>
      <c r="TPS15"/>
      <c r="TPU15"/>
      <c r="TPW15"/>
      <c r="TPY15"/>
      <c r="TQA15"/>
      <c r="TQC15"/>
      <c r="TQE15"/>
      <c r="TQG15"/>
      <c r="TQI15"/>
      <c r="TQK15"/>
      <c r="TQM15"/>
      <c r="TQO15"/>
      <c r="TQQ15"/>
      <c r="TQS15"/>
      <c r="TQU15"/>
      <c r="TQW15"/>
      <c r="TQY15"/>
      <c r="TRA15"/>
      <c r="TRC15"/>
      <c r="TRE15"/>
      <c r="TRG15"/>
      <c r="TRI15"/>
      <c r="TRK15"/>
      <c r="TRM15"/>
      <c r="TRO15"/>
      <c r="TRQ15"/>
      <c r="TRS15"/>
      <c r="TRU15"/>
      <c r="TRW15"/>
      <c r="TRY15"/>
      <c r="TSA15"/>
      <c r="TSC15"/>
      <c r="TSE15"/>
      <c r="TSG15"/>
      <c r="TSI15"/>
      <c r="TSK15"/>
      <c r="TSM15"/>
      <c r="TSO15"/>
      <c r="TSQ15"/>
      <c r="TSS15"/>
      <c r="TSU15"/>
      <c r="TSW15"/>
      <c r="TSY15"/>
      <c r="TTA15"/>
      <c r="TTC15"/>
      <c r="TTE15"/>
      <c r="TTG15"/>
      <c r="TTI15"/>
      <c r="TTK15"/>
      <c r="TTM15"/>
      <c r="TTO15"/>
      <c r="TTQ15"/>
      <c r="TTS15"/>
      <c r="TTU15"/>
      <c r="TTW15"/>
      <c r="TTY15"/>
      <c r="TUA15"/>
      <c r="TUC15"/>
      <c r="TUE15"/>
      <c r="TUG15"/>
      <c r="TUI15"/>
      <c r="TUK15"/>
      <c r="TUM15"/>
      <c r="TUO15"/>
      <c r="TUQ15"/>
      <c r="TUS15"/>
      <c r="TUU15"/>
      <c r="TUW15"/>
      <c r="TUY15"/>
      <c r="TVA15"/>
      <c r="TVC15"/>
      <c r="TVE15"/>
      <c r="TVG15"/>
      <c r="TVI15"/>
      <c r="TVK15"/>
      <c r="TVM15"/>
      <c r="TVO15"/>
      <c r="TVQ15"/>
      <c r="TVS15"/>
      <c r="TVU15"/>
      <c r="TVW15"/>
      <c r="TVY15"/>
      <c r="TWA15"/>
      <c r="TWC15"/>
      <c r="TWE15"/>
      <c r="TWG15"/>
      <c r="TWI15"/>
      <c r="TWK15"/>
      <c r="TWM15"/>
      <c r="TWO15"/>
      <c r="TWQ15"/>
      <c r="TWS15"/>
      <c r="TWU15"/>
      <c r="TWW15"/>
      <c r="TWY15"/>
      <c r="TXA15"/>
      <c r="TXC15"/>
      <c r="TXE15"/>
      <c r="TXG15"/>
      <c r="TXI15"/>
      <c r="TXK15"/>
      <c r="TXM15"/>
      <c r="TXO15"/>
      <c r="TXQ15"/>
      <c r="TXS15"/>
      <c r="TXU15"/>
      <c r="TXW15"/>
      <c r="TXY15"/>
      <c r="TYA15"/>
      <c r="TYC15"/>
      <c r="TYE15"/>
      <c r="TYG15"/>
      <c r="TYI15"/>
      <c r="TYK15"/>
      <c r="TYM15"/>
      <c r="TYO15"/>
      <c r="TYQ15"/>
      <c r="TYS15"/>
      <c r="TYU15"/>
      <c r="TYW15"/>
      <c r="TYY15"/>
      <c r="TZA15"/>
      <c r="TZC15"/>
      <c r="TZE15"/>
      <c r="TZG15"/>
      <c r="TZI15"/>
      <c r="TZK15"/>
      <c r="TZM15"/>
      <c r="TZO15"/>
      <c r="TZQ15"/>
      <c r="TZS15"/>
      <c r="TZU15"/>
      <c r="TZW15"/>
      <c r="TZY15"/>
      <c r="UAA15"/>
      <c r="UAC15"/>
      <c r="UAE15"/>
      <c r="UAG15"/>
      <c r="UAI15"/>
      <c r="UAK15"/>
      <c r="UAM15"/>
      <c r="UAO15"/>
      <c r="UAQ15"/>
      <c r="UAS15"/>
      <c r="UAU15"/>
      <c r="UAW15"/>
      <c r="UAY15"/>
      <c r="UBA15"/>
      <c r="UBC15"/>
      <c r="UBE15"/>
      <c r="UBG15"/>
      <c r="UBI15"/>
      <c r="UBK15"/>
      <c r="UBM15"/>
      <c r="UBO15"/>
      <c r="UBQ15"/>
      <c r="UBS15"/>
      <c r="UBU15"/>
      <c r="UBW15"/>
      <c r="UBY15"/>
      <c r="UCA15"/>
      <c r="UCC15"/>
      <c r="UCE15"/>
      <c r="UCG15"/>
      <c r="UCI15"/>
      <c r="UCK15"/>
      <c r="UCM15"/>
      <c r="UCO15"/>
      <c r="UCQ15"/>
      <c r="UCS15"/>
      <c r="UCU15"/>
      <c r="UCW15"/>
      <c r="UCY15"/>
      <c r="UDA15"/>
      <c r="UDC15"/>
      <c r="UDE15"/>
      <c r="UDG15"/>
      <c r="UDI15"/>
      <c r="UDK15"/>
      <c r="UDM15"/>
      <c r="UDO15"/>
      <c r="UDQ15"/>
      <c r="UDS15"/>
      <c r="UDU15"/>
      <c r="UDW15"/>
      <c r="UDY15"/>
      <c r="UEA15"/>
      <c r="UEC15"/>
      <c r="UEE15"/>
      <c r="UEG15"/>
      <c r="UEI15"/>
      <c r="UEK15"/>
      <c r="UEM15"/>
      <c r="UEO15"/>
      <c r="UEQ15"/>
      <c r="UES15"/>
      <c r="UEU15"/>
      <c r="UEW15"/>
      <c r="UEY15"/>
      <c r="UFA15"/>
      <c r="UFC15"/>
      <c r="UFE15"/>
      <c r="UFG15"/>
      <c r="UFI15"/>
      <c r="UFK15"/>
      <c r="UFM15"/>
      <c r="UFO15"/>
      <c r="UFQ15"/>
      <c r="UFS15"/>
      <c r="UFU15"/>
      <c r="UFW15"/>
      <c r="UFY15"/>
      <c r="UGA15"/>
      <c r="UGC15"/>
      <c r="UGE15"/>
      <c r="UGG15"/>
      <c r="UGI15"/>
      <c r="UGK15"/>
      <c r="UGM15"/>
      <c r="UGO15"/>
      <c r="UGQ15"/>
      <c r="UGS15"/>
      <c r="UGU15"/>
      <c r="UGW15"/>
      <c r="UGY15"/>
      <c r="UHA15"/>
      <c r="UHC15"/>
      <c r="UHE15"/>
      <c r="UHG15"/>
      <c r="UHI15"/>
      <c r="UHK15"/>
      <c r="UHM15"/>
      <c r="UHO15"/>
      <c r="UHQ15"/>
      <c r="UHS15"/>
      <c r="UHU15"/>
      <c r="UHW15"/>
      <c r="UHY15"/>
      <c r="UIA15"/>
      <c r="UIC15"/>
      <c r="UIE15"/>
      <c r="UIG15"/>
      <c r="UII15"/>
      <c r="UIK15"/>
      <c r="UIM15"/>
      <c r="UIO15"/>
      <c r="UIQ15"/>
      <c r="UIS15"/>
      <c r="UIU15"/>
      <c r="UIW15"/>
      <c r="UIY15"/>
      <c r="UJA15"/>
      <c r="UJC15"/>
      <c r="UJE15"/>
      <c r="UJG15"/>
      <c r="UJI15"/>
      <c r="UJK15"/>
      <c r="UJM15"/>
      <c r="UJO15"/>
      <c r="UJQ15"/>
      <c r="UJS15"/>
      <c r="UJU15"/>
      <c r="UJW15"/>
      <c r="UJY15"/>
      <c r="UKA15"/>
      <c r="UKC15"/>
      <c r="UKE15"/>
      <c r="UKG15"/>
      <c r="UKI15"/>
      <c r="UKK15"/>
      <c r="UKM15"/>
      <c r="UKO15"/>
      <c r="UKQ15"/>
      <c r="UKS15"/>
      <c r="UKU15"/>
      <c r="UKW15"/>
      <c r="UKY15"/>
      <c r="ULA15"/>
      <c r="ULC15"/>
      <c r="ULE15"/>
      <c r="ULG15"/>
      <c r="ULI15"/>
      <c r="ULK15"/>
      <c r="ULM15"/>
      <c r="ULO15"/>
      <c r="ULQ15"/>
      <c r="ULS15"/>
      <c r="ULU15"/>
      <c r="ULW15"/>
      <c r="ULY15"/>
      <c r="UMA15"/>
      <c r="UMC15"/>
      <c r="UME15"/>
      <c r="UMG15"/>
      <c r="UMI15"/>
      <c r="UMK15"/>
      <c r="UMM15"/>
      <c r="UMO15"/>
      <c r="UMQ15"/>
      <c r="UMS15"/>
      <c r="UMU15"/>
      <c r="UMW15"/>
      <c r="UMY15"/>
      <c r="UNA15"/>
      <c r="UNC15"/>
      <c r="UNE15"/>
      <c r="UNG15"/>
      <c r="UNI15"/>
      <c r="UNK15"/>
      <c r="UNM15"/>
      <c r="UNO15"/>
      <c r="UNQ15"/>
      <c r="UNS15"/>
      <c r="UNU15"/>
      <c r="UNW15"/>
      <c r="UNY15"/>
      <c r="UOA15"/>
      <c r="UOC15"/>
      <c r="UOE15"/>
      <c r="UOG15"/>
      <c r="UOI15"/>
      <c r="UOK15"/>
      <c r="UOM15"/>
      <c r="UOO15"/>
      <c r="UOQ15"/>
      <c r="UOS15"/>
      <c r="UOU15"/>
      <c r="UOW15"/>
      <c r="UOY15"/>
      <c r="UPA15"/>
      <c r="UPC15"/>
      <c r="UPE15"/>
      <c r="UPG15"/>
      <c r="UPI15"/>
      <c r="UPK15"/>
      <c r="UPM15"/>
      <c r="UPO15"/>
      <c r="UPQ15"/>
      <c r="UPS15"/>
      <c r="UPU15"/>
      <c r="UPW15"/>
      <c r="UPY15"/>
      <c r="UQA15"/>
      <c r="UQC15"/>
      <c r="UQE15"/>
      <c r="UQG15"/>
      <c r="UQI15"/>
      <c r="UQK15"/>
      <c r="UQM15"/>
      <c r="UQO15"/>
      <c r="UQQ15"/>
      <c r="UQS15"/>
      <c r="UQU15"/>
      <c r="UQW15"/>
      <c r="UQY15"/>
      <c r="URA15"/>
      <c r="URC15"/>
      <c r="URE15"/>
      <c r="URG15"/>
      <c r="URI15"/>
      <c r="URK15"/>
      <c r="URM15"/>
      <c r="URO15"/>
      <c r="URQ15"/>
      <c r="URS15"/>
      <c r="URU15"/>
      <c r="URW15"/>
      <c r="URY15"/>
      <c r="USA15"/>
      <c r="USC15"/>
      <c r="USE15"/>
      <c r="USG15"/>
      <c r="USI15"/>
      <c r="USK15"/>
      <c r="USM15"/>
      <c r="USO15"/>
      <c r="USQ15"/>
      <c r="USS15"/>
      <c r="USU15"/>
      <c r="USW15"/>
      <c r="USY15"/>
      <c r="UTA15"/>
      <c r="UTC15"/>
      <c r="UTE15"/>
      <c r="UTG15"/>
      <c r="UTI15"/>
      <c r="UTK15"/>
      <c r="UTM15"/>
      <c r="UTO15"/>
      <c r="UTQ15"/>
      <c r="UTS15"/>
      <c r="UTU15"/>
      <c r="UTW15"/>
      <c r="UTY15"/>
      <c r="UUA15"/>
      <c r="UUC15"/>
      <c r="UUE15"/>
      <c r="UUG15"/>
      <c r="UUI15"/>
      <c r="UUK15"/>
      <c r="UUM15"/>
      <c r="UUO15"/>
      <c r="UUQ15"/>
      <c r="UUS15"/>
      <c r="UUU15"/>
      <c r="UUW15"/>
      <c r="UUY15"/>
      <c r="UVA15"/>
      <c r="UVC15"/>
      <c r="UVE15"/>
      <c r="UVG15"/>
      <c r="UVI15"/>
      <c r="UVK15"/>
      <c r="UVM15"/>
      <c r="UVO15"/>
      <c r="UVQ15"/>
      <c r="UVS15"/>
      <c r="UVU15"/>
      <c r="UVW15"/>
      <c r="UVY15"/>
      <c r="UWA15"/>
      <c r="UWC15"/>
      <c r="UWE15"/>
      <c r="UWG15"/>
      <c r="UWI15"/>
      <c r="UWK15"/>
      <c r="UWM15"/>
      <c r="UWO15"/>
      <c r="UWQ15"/>
      <c r="UWS15"/>
      <c r="UWU15"/>
      <c r="UWW15"/>
      <c r="UWY15"/>
      <c r="UXA15"/>
      <c r="UXC15"/>
      <c r="UXE15"/>
      <c r="UXG15"/>
      <c r="UXI15"/>
      <c r="UXK15"/>
      <c r="UXM15"/>
      <c r="UXO15"/>
      <c r="UXQ15"/>
      <c r="UXS15"/>
      <c r="UXU15"/>
      <c r="UXW15"/>
      <c r="UXY15"/>
      <c r="UYA15"/>
      <c r="UYC15"/>
      <c r="UYE15"/>
      <c r="UYG15"/>
      <c r="UYI15"/>
      <c r="UYK15"/>
      <c r="UYM15"/>
      <c r="UYO15"/>
      <c r="UYQ15"/>
      <c r="UYS15"/>
      <c r="UYU15"/>
      <c r="UYW15"/>
      <c r="UYY15"/>
      <c r="UZA15"/>
      <c r="UZC15"/>
      <c r="UZE15"/>
      <c r="UZG15"/>
      <c r="UZI15"/>
      <c r="UZK15"/>
      <c r="UZM15"/>
      <c r="UZO15"/>
      <c r="UZQ15"/>
      <c r="UZS15"/>
      <c r="UZU15"/>
      <c r="UZW15"/>
      <c r="UZY15"/>
      <c r="VAA15"/>
      <c r="VAC15"/>
      <c r="VAE15"/>
      <c r="VAG15"/>
      <c r="VAI15"/>
      <c r="VAK15"/>
      <c r="VAM15"/>
      <c r="VAO15"/>
      <c r="VAQ15"/>
      <c r="VAS15"/>
      <c r="VAU15"/>
      <c r="VAW15"/>
      <c r="VAY15"/>
      <c r="VBA15"/>
      <c r="VBC15"/>
      <c r="VBE15"/>
      <c r="VBG15"/>
      <c r="VBI15"/>
      <c r="VBK15"/>
      <c r="VBM15"/>
      <c r="VBO15"/>
      <c r="VBQ15"/>
      <c r="VBS15"/>
      <c r="VBU15"/>
      <c r="VBW15"/>
      <c r="VBY15"/>
      <c r="VCA15"/>
      <c r="VCC15"/>
      <c r="VCE15"/>
      <c r="VCG15"/>
      <c r="VCI15"/>
      <c r="VCK15"/>
      <c r="VCM15"/>
      <c r="VCO15"/>
      <c r="VCQ15"/>
      <c r="VCS15"/>
      <c r="VCU15"/>
      <c r="VCW15"/>
      <c r="VCY15"/>
      <c r="VDA15"/>
      <c r="VDC15"/>
      <c r="VDE15"/>
      <c r="VDG15"/>
      <c r="VDI15"/>
      <c r="VDK15"/>
      <c r="VDM15"/>
      <c r="VDO15"/>
      <c r="VDQ15"/>
      <c r="VDS15"/>
      <c r="VDU15"/>
      <c r="VDW15"/>
      <c r="VDY15"/>
      <c r="VEA15"/>
      <c r="VEC15"/>
      <c r="VEE15"/>
      <c r="VEG15"/>
      <c r="VEI15"/>
      <c r="VEK15"/>
      <c r="VEM15"/>
      <c r="VEO15"/>
      <c r="VEQ15"/>
      <c r="VES15"/>
      <c r="VEU15"/>
      <c r="VEW15"/>
      <c r="VEY15"/>
      <c r="VFA15"/>
      <c r="VFC15"/>
      <c r="VFE15"/>
      <c r="VFG15"/>
      <c r="VFI15"/>
      <c r="VFK15"/>
      <c r="VFM15"/>
      <c r="VFO15"/>
      <c r="VFQ15"/>
      <c r="VFS15"/>
      <c r="VFU15"/>
      <c r="VFW15"/>
      <c r="VFY15"/>
      <c r="VGA15"/>
      <c r="VGC15"/>
      <c r="VGE15"/>
      <c r="VGG15"/>
      <c r="VGI15"/>
      <c r="VGK15"/>
      <c r="VGM15"/>
      <c r="VGO15"/>
      <c r="VGQ15"/>
      <c r="VGS15"/>
      <c r="VGU15"/>
      <c r="VGW15"/>
      <c r="VGY15"/>
      <c r="VHA15"/>
      <c r="VHC15"/>
      <c r="VHE15"/>
      <c r="VHG15"/>
      <c r="VHI15"/>
      <c r="VHK15"/>
      <c r="VHM15"/>
      <c r="VHO15"/>
      <c r="VHQ15"/>
      <c r="VHS15"/>
      <c r="VHU15"/>
      <c r="VHW15"/>
      <c r="VHY15"/>
      <c r="VIA15"/>
      <c r="VIC15"/>
      <c r="VIE15"/>
      <c r="VIG15"/>
      <c r="VII15"/>
      <c r="VIK15"/>
      <c r="VIM15"/>
      <c r="VIO15"/>
      <c r="VIQ15"/>
      <c r="VIS15"/>
      <c r="VIU15"/>
      <c r="VIW15"/>
      <c r="VIY15"/>
      <c r="VJA15"/>
      <c r="VJC15"/>
      <c r="VJE15"/>
      <c r="VJG15"/>
      <c r="VJI15"/>
      <c r="VJK15"/>
      <c r="VJM15"/>
      <c r="VJO15"/>
      <c r="VJQ15"/>
      <c r="VJS15"/>
      <c r="VJU15"/>
      <c r="VJW15"/>
      <c r="VJY15"/>
      <c r="VKA15"/>
      <c r="VKC15"/>
      <c r="VKE15"/>
      <c r="VKG15"/>
      <c r="VKI15"/>
      <c r="VKK15"/>
      <c r="VKM15"/>
      <c r="VKO15"/>
      <c r="VKQ15"/>
      <c r="VKS15"/>
      <c r="VKU15"/>
      <c r="VKW15"/>
      <c r="VKY15"/>
      <c r="VLA15"/>
      <c r="VLC15"/>
      <c r="VLE15"/>
      <c r="VLG15"/>
      <c r="VLI15"/>
      <c r="VLK15"/>
      <c r="VLM15"/>
      <c r="VLO15"/>
      <c r="VLQ15"/>
      <c r="VLS15"/>
      <c r="VLU15"/>
      <c r="VLW15"/>
      <c r="VLY15"/>
      <c r="VMA15"/>
      <c r="VMC15"/>
      <c r="VME15"/>
      <c r="VMG15"/>
      <c r="VMI15"/>
      <c r="VMK15"/>
      <c r="VMM15"/>
      <c r="VMO15"/>
      <c r="VMQ15"/>
      <c r="VMS15"/>
      <c r="VMU15"/>
      <c r="VMW15"/>
      <c r="VMY15"/>
      <c r="VNA15"/>
      <c r="VNC15"/>
      <c r="VNE15"/>
      <c r="VNG15"/>
      <c r="VNI15"/>
      <c r="VNK15"/>
      <c r="VNM15"/>
      <c r="VNO15"/>
      <c r="VNQ15"/>
      <c r="VNS15"/>
      <c r="VNU15"/>
      <c r="VNW15"/>
      <c r="VNY15"/>
      <c r="VOA15"/>
      <c r="VOC15"/>
      <c r="VOE15"/>
      <c r="VOG15"/>
      <c r="VOI15"/>
      <c r="VOK15"/>
      <c r="VOM15"/>
      <c r="VOO15"/>
      <c r="VOQ15"/>
      <c r="VOS15"/>
      <c r="VOU15"/>
      <c r="VOW15"/>
      <c r="VOY15"/>
      <c r="VPA15"/>
      <c r="VPC15"/>
      <c r="VPE15"/>
      <c r="VPG15"/>
      <c r="VPI15"/>
      <c r="VPK15"/>
      <c r="VPM15"/>
      <c r="VPO15"/>
      <c r="VPQ15"/>
      <c r="VPS15"/>
      <c r="VPU15"/>
      <c r="VPW15"/>
      <c r="VPY15"/>
      <c r="VQA15"/>
      <c r="VQC15"/>
      <c r="VQE15"/>
      <c r="VQG15"/>
      <c r="VQI15"/>
      <c r="VQK15"/>
      <c r="VQM15"/>
      <c r="VQO15"/>
      <c r="VQQ15"/>
      <c r="VQS15"/>
      <c r="VQU15"/>
      <c r="VQW15"/>
      <c r="VQY15"/>
      <c r="VRA15"/>
      <c r="VRC15"/>
      <c r="VRE15"/>
      <c r="VRG15"/>
      <c r="VRI15"/>
      <c r="VRK15"/>
      <c r="VRM15"/>
      <c r="VRO15"/>
      <c r="VRQ15"/>
      <c r="VRS15"/>
      <c r="VRU15"/>
      <c r="VRW15"/>
      <c r="VRY15"/>
      <c r="VSA15"/>
      <c r="VSC15"/>
      <c r="VSE15"/>
      <c r="VSG15"/>
      <c r="VSI15"/>
      <c r="VSK15"/>
      <c r="VSM15"/>
      <c r="VSO15"/>
      <c r="VSQ15"/>
      <c r="VSS15"/>
      <c r="VSU15"/>
      <c r="VSW15"/>
      <c r="VSY15"/>
      <c r="VTA15"/>
      <c r="VTC15"/>
      <c r="VTE15"/>
      <c r="VTG15"/>
      <c r="VTI15"/>
      <c r="VTK15"/>
      <c r="VTM15"/>
      <c r="VTO15"/>
      <c r="VTQ15"/>
      <c r="VTS15"/>
      <c r="VTU15"/>
      <c r="VTW15"/>
      <c r="VTY15"/>
      <c r="VUA15"/>
      <c r="VUC15"/>
      <c r="VUE15"/>
      <c r="VUG15"/>
      <c r="VUI15"/>
      <c r="VUK15"/>
      <c r="VUM15"/>
      <c r="VUO15"/>
      <c r="VUQ15"/>
      <c r="VUS15"/>
      <c r="VUU15"/>
      <c r="VUW15"/>
      <c r="VUY15"/>
      <c r="VVA15"/>
      <c r="VVC15"/>
      <c r="VVE15"/>
      <c r="VVG15"/>
      <c r="VVI15"/>
      <c r="VVK15"/>
      <c r="VVM15"/>
      <c r="VVO15"/>
      <c r="VVQ15"/>
      <c r="VVS15"/>
      <c r="VVU15"/>
      <c r="VVW15"/>
      <c r="VVY15"/>
      <c r="VWA15"/>
      <c r="VWC15"/>
      <c r="VWE15"/>
      <c r="VWG15"/>
      <c r="VWI15"/>
      <c r="VWK15"/>
      <c r="VWM15"/>
      <c r="VWO15"/>
      <c r="VWQ15"/>
      <c r="VWS15"/>
      <c r="VWU15"/>
      <c r="VWW15"/>
      <c r="VWY15"/>
      <c r="VXA15"/>
      <c r="VXC15"/>
      <c r="VXE15"/>
      <c r="VXG15"/>
      <c r="VXI15"/>
      <c r="VXK15"/>
      <c r="VXM15"/>
      <c r="VXO15"/>
      <c r="VXQ15"/>
      <c r="VXS15"/>
      <c r="VXU15"/>
      <c r="VXW15"/>
      <c r="VXY15"/>
      <c r="VYA15"/>
      <c r="VYC15"/>
      <c r="VYE15"/>
      <c r="VYG15"/>
      <c r="VYI15"/>
      <c r="VYK15"/>
      <c r="VYM15"/>
      <c r="VYO15"/>
      <c r="VYQ15"/>
      <c r="VYS15"/>
      <c r="VYU15"/>
      <c r="VYW15"/>
      <c r="VYY15"/>
      <c r="VZA15"/>
      <c r="VZC15"/>
      <c r="VZE15"/>
      <c r="VZG15"/>
      <c r="VZI15"/>
      <c r="VZK15"/>
      <c r="VZM15"/>
      <c r="VZO15"/>
      <c r="VZQ15"/>
      <c r="VZS15"/>
      <c r="VZU15"/>
      <c r="VZW15"/>
      <c r="VZY15"/>
      <c r="WAA15"/>
      <c r="WAC15"/>
      <c r="WAE15"/>
      <c r="WAG15"/>
      <c r="WAI15"/>
      <c r="WAK15"/>
      <c r="WAM15"/>
      <c r="WAO15"/>
      <c r="WAQ15"/>
      <c r="WAS15"/>
      <c r="WAU15"/>
      <c r="WAW15"/>
      <c r="WAY15"/>
      <c r="WBA15"/>
      <c r="WBC15"/>
      <c r="WBE15"/>
      <c r="WBG15"/>
      <c r="WBI15"/>
      <c r="WBK15"/>
      <c r="WBM15"/>
      <c r="WBO15"/>
      <c r="WBQ15"/>
      <c r="WBS15"/>
      <c r="WBU15"/>
      <c r="WBW15"/>
      <c r="WBY15"/>
      <c r="WCA15"/>
      <c r="WCC15"/>
      <c r="WCE15"/>
      <c r="WCG15"/>
      <c r="WCI15"/>
      <c r="WCK15"/>
      <c r="WCM15"/>
      <c r="WCO15"/>
      <c r="WCQ15"/>
      <c r="WCS15"/>
      <c r="WCU15"/>
      <c r="WCW15"/>
      <c r="WCY15"/>
      <c r="WDA15"/>
      <c r="WDC15"/>
      <c r="WDE15"/>
      <c r="WDG15"/>
      <c r="WDI15"/>
      <c r="WDK15"/>
      <c r="WDM15"/>
      <c r="WDO15"/>
      <c r="WDQ15"/>
      <c r="WDS15"/>
      <c r="WDU15"/>
      <c r="WDW15"/>
      <c r="WDY15"/>
      <c r="WEA15"/>
      <c r="WEC15"/>
      <c r="WEE15"/>
      <c r="WEG15"/>
      <c r="WEI15"/>
      <c r="WEK15"/>
      <c r="WEM15"/>
      <c r="WEO15"/>
      <c r="WEQ15"/>
      <c r="WES15"/>
      <c r="WEU15"/>
      <c r="WEW15"/>
      <c r="WEY15"/>
      <c r="WFA15"/>
      <c r="WFC15"/>
      <c r="WFE15"/>
      <c r="WFG15"/>
      <c r="WFI15"/>
      <c r="WFK15"/>
      <c r="WFM15"/>
      <c r="WFO15"/>
      <c r="WFQ15"/>
      <c r="WFS15"/>
      <c r="WFU15"/>
      <c r="WFW15"/>
      <c r="WFY15"/>
      <c r="WGA15"/>
      <c r="WGC15"/>
      <c r="WGE15"/>
      <c r="WGG15"/>
      <c r="WGI15"/>
      <c r="WGK15"/>
      <c r="WGM15"/>
      <c r="WGO15"/>
      <c r="WGQ15"/>
      <c r="WGS15"/>
      <c r="WGU15"/>
      <c r="WGW15"/>
      <c r="WGY15"/>
      <c r="WHA15"/>
      <c r="WHC15"/>
      <c r="WHE15"/>
      <c r="WHG15"/>
      <c r="WHI15"/>
      <c r="WHK15"/>
      <c r="WHM15"/>
      <c r="WHO15"/>
      <c r="WHQ15"/>
      <c r="WHS15"/>
      <c r="WHU15"/>
      <c r="WHW15"/>
      <c r="WHY15"/>
      <c r="WIA15"/>
      <c r="WIC15"/>
      <c r="WIE15"/>
      <c r="WIG15"/>
      <c r="WII15"/>
      <c r="WIK15"/>
      <c r="WIM15"/>
      <c r="WIO15"/>
      <c r="WIQ15"/>
      <c r="WIS15"/>
      <c r="WIU15"/>
      <c r="WIW15"/>
      <c r="WIY15"/>
      <c r="WJA15"/>
      <c r="WJC15"/>
      <c r="WJE15"/>
      <c r="WJG15"/>
      <c r="WJI15"/>
      <c r="WJK15"/>
      <c r="WJM15"/>
      <c r="WJO15"/>
      <c r="WJQ15"/>
      <c r="WJS15"/>
      <c r="WJU15"/>
      <c r="WJW15"/>
      <c r="WJY15"/>
      <c r="WKA15"/>
      <c r="WKC15"/>
      <c r="WKE15"/>
      <c r="WKG15"/>
      <c r="WKI15"/>
      <c r="WKK15"/>
      <c r="WKM15"/>
      <c r="WKO15"/>
      <c r="WKQ15"/>
      <c r="WKS15"/>
      <c r="WKU15"/>
      <c r="WKW15"/>
      <c r="WKY15"/>
      <c r="WLA15"/>
      <c r="WLC15"/>
      <c r="WLE15"/>
      <c r="WLG15"/>
      <c r="WLI15"/>
      <c r="WLK15"/>
      <c r="WLM15"/>
      <c r="WLO15"/>
      <c r="WLQ15"/>
      <c r="WLS15"/>
      <c r="WLU15"/>
      <c r="WLW15"/>
      <c r="WLY15"/>
      <c r="WMA15"/>
      <c r="WMC15"/>
      <c r="WME15"/>
      <c r="WMG15"/>
      <c r="WMI15"/>
      <c r="WMK15"/>
      <c r="WMM15"/>
      <c r="WMO15"/>
      <c r="WMQ15"/>
      <c r="WMS15"/>
      <c r="WMU15"/>
      <c r="WMW15"/>
      <c r="WMY15"/>
      <c r="WNA15"/>
      <c r="WNC15"/>
      <c r="WNE15"/>
      <c r="WNG15"/>
      <c r="WNI15"/>
      <c r="WNK15"/>
      <c r="WNM15"/>
      <c r="WNO15"/>
      <c r="WNQ15"/>
      <c r="WNS15"/>
      <c r="WNU15"/>
      <c r="WNW15"/>
      <c r="WNY15"/>
      <c r="WOA15"/>
      <c r="WOC15"/>
      <c r="WOE15"/>
      <c r="WOG15"/>
      <c r="WOI15"/>
      <c r="WOK15"/>
      <c r="WOM15"/>
      <c r="WOO15"/>
      <c r="WOQ15"/>
      <c r="WOS15"/>
      <c r="WOU15"/>
      <c r="WOW15"/>
      <c r="WOY15"/>
      <c r="WPA15"/>
      <c r="WPC15"/>
      <c r="WPE15"/>
      <c r="WPG15"/>
      <c r="WPI15"/>
      <c r="WPK15"/>
      <c r="WPM15"/>
      <c r="WPO15"/>
      <c r="WPQ15"/>
      <c r="WPS15"/>
      <c r="WPU15"/>
      <c r="WPW15"/>
      <c r="WPY15"/>
      <c r="WQA15"/>
      <c r="WQC15"/>
      <c r="WQE15"/>
      <c r="WQG15"/>
      <c r="WQI15"/>
      <c r="WQK15"/>
      <c r="WQM15"/>
      <c r="WQO15"/>
      <c r="WQQ15"/>
      <c r="WQS15"/>
      <c r="WQU15"/>
      <c r="WQW15"/>
      <c r="WQY15"/>
      <c r="WRA15"/>
      <c r="WRC15"/>
      <c r="WRE15"/>
      <c r="WRG15"/>
      <c r="WRI15"/>
      <c r="WRK15"/>
      <c r="WRM15"/>
      <c r="WRO15"/>
      <c r="WRQ15"/>
      <c r="WRS15"/>
      <c r="WRU15"/>
      <c r="WRW15"/>
      <c r="WRY15"/>
      <c r="WSA15"/>
      <c r="WSC15"/>
      <c r="WSE15"/>
      <c r="WSG15"/>
      <c r="WSI15"/>
      <c r="WSK15"/>
      <c r="WSM15"/>
      <c r="WSO15"/>
      <c r="WSQ15"/>
      <c r="WSS15"/>
      <c r="WSU15"/>
      <c r="WSW15"/>
      <c r="WSY15"/>
      <c r="WTA15"/>
      <c r="WTC15"/>
      <c r="WTE15"/>
      <c r="WTG15"/>
      <c r="WTI15"/>
      <c r="WTK15"/>
      <c r="WTM15"/>
      <c r="WTO15"/>
      <c r="WTQ15"/>
      <c r="WTS15"/>
      <c r="WTU15"/>
      <c r="WTW15"/>
      <c r="WTY15"/>
      <c r="WUA15"/>
      <c r="WUC15"/>
      <c r="WUE15"/>
      <c r="WUG15"/>
      <c r="WUI15"/>
      <c r="WUK15"/>
      <c r="WUM15"/>
      <c r="WUO15"/>
      <c r="WUQ15"/>
      <c r="WUS15"/>
      <c r="WUU15"/>
      <c r="WUW15"/>
      <c r="WUY15"/>
      <c r="WVA15"/>
      <c r="WVC15"/>
      <c r="WVE15"/>
      <c r="WVG15"/>
      <c r="WVI15"/>
      <c r="WVK15"/>
      <c r="WVM15"/>
      <c r="WVO15"/>
      <c r="WVQ15"/>
      <c r="WVS15"/>
      <c r="WVU15"/>
      <c r="WVW15"/>
      <c r="WVY15"/>
      <c r="WWA15"/>
      <c r="WWC15"/>
      <c r="WWE15"/>
      <c r="WWG15"/>
      <c r="WWI15"/>
      <c r="WWK15"/>
      <c r="WWM15"/>
      <c r="WWO15"/>
      <c r="WWQ15"/>
      <c r="WWS15"/>
      <c r="WWU15"/>
      <c r="WWW15"/>
      <c r="WWY15"/>
      <c r="WXA15"/>
      <c r="WXC15"/>
      <c r="WXE15"/>
      <c r="WXG15"/>
      <c r="WXI15"/>
      <c r="WXK15"/>
      <c r="WXM15"/>
      <c r="WXO15"/>
      <c r="WXQ15"/>
      <c r="WXS15"/>
      <c r="WXU15"/>
      <c r="WXW15"/>
      <c r="WXY15"/>
      <c r="WYA15"/>
      <c r="WYC15"/>
      <c r="WYE15"/>
      <c r="WYG15"/>
      <c r="WYI15"/>
      <c r="WYK15"/>
      <c r="WYM15"/>
      <c r="WYO15"/>
      <c r="WYQ15"/>
      <c r="WYS15"/>
      <c r="WYU15"/>
      <c r="WYW15"/>
      <c r="WYY15"/>
      <c r="WZA15"/>
      <c r="WZC15"/>
      <c r="WZE15"/>
      <c r="WZG15"/>
      <c r="WZI15"/>
      <c r="WZK15"/>
      <c r="WZM15"/>
      <c r="WZO15"/>
      <c r="WZQ15"/>
      <c r="WZS15"/>
      <c r="WZU15"/>
      <c r="WZW15"/>
      <c r="WZY15"/>
      <c r="XAA15"/>
      <c r="XAC15"/>
      <c r="XAE15"/>
      <c r="XAG15"/>
      <c r="XAI15"/>
      <c r="XAK15"/>
      <c r="XAM15"/>
      <c r="XAO15"/>
      <c r="XAQ15"/>
      <c r="XAS15"/>
      <c r="XAU15"/>
      <c r="XAW15"/>
      <c r="XAY15"/>
      <c r="XBA15"/>
      <c r="XBC15"/>
      <c r="XBE15"/>
      <c r="XBG15"/>
      <c r="XBI15"/>
      <c r="XBK15"/>
      <c r="XBM15"/>
      <c r="XBO15"/>
      <c r="XBQ15"/>
      <c r="XBS15"/>
      <c r="XBU15"/>
      <c r="XBW15"/>
      <c r="XBY15"/>
      <c r="XCA15"/>
      <c r="XCC15"/>
      <c r="XCE15"/>
      <c r="XCG15"/>
      <c r="XCI15"/>
      <c r="XCK15"/>
      <c r="XCM15"/>
      <c r="XCO15"/>
      <c r="XCQ15"/>
      <c r="XCS15"/>
      <c r="XCU15"/>
      <c r="XCW15"/>
      <c r="XCY15"/>
      <c r="XDA15"/>
      <c r="XDC15"/>
      <c r="XDE15"/>
      <c r="XDG15"/>
      <c r="XDI15"/>
      <c r="XDK15"/>
      <c r="XDM15"/>
      <c r="XDO15"/>
      <c r="XDQ15"/>
      <c r="XDS15"/>
      <c r="XDU15"/>
      <c r="XDW15"/>
      <c r="XDY15"/>
      <c r="XEA15"/>
      <c r="XEC15"/>
      <c r="XEE15"/>
      <c r="XEG15"/>
      <c r="XEI15"/>
      <c r="XEK15"/>
      <c r="XEM15"/>
      <c r="XEO15"/>
      <c r="XEQ15"/>
      <c r="XES15"/>
      <c r="XEU15"/>
      <c r="XEW15"/>
      <c r="XEY15"/>
      <c r="XFA15"/>
      <c r="XFC15"/>
    </row>
    <row r="16" spans="1:1023 1025:2047 2049:3071 3073:4095 4097:5119 5121:6143 6145:7167 7169:8191 8193:9215 9217:10239 10241:11263 11265:12287 12289:13311 13313:14335 14337:15359 15361:16383" x14ac:dyDescent="0.25">
      <c r="A16" s="60"/>
      <c r="B16" s="232"/>
      <c r="C16" s="232"/>
      <c r="D16" s="232"/>
      <c r="E16" s="232"/>
      <c r="F16" s="232"/>
      <c r="G16" s="232"/>
      <c r="H16" s="232"/>
      <c r="I16"/>
      <c r="K16"/>
      <c r="M16"/>
      <c r="O16"/>
      <c r="Q16"/>
      <c r="S16"/>
      <c r="U16"/>
      <c r="V16" s="62"/>
    </row>
    <row r="17" spans="1:22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233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38"/>
    </row>
    <row r="18" spans="1:22" ht="18.75" x14ac:dyDescent="0.3">
      <c r="A18" s="60"/>
      <c r="B18" s="68" t="s">
        <v>269</v>
      </c>
      <c r="V18" s="62"/>
    </row>
    <row r="19" spans="1:22" ht="15.75" thickBot="1" x14ac:dyDescent="0.3">
      <c r="A19" s="60"/>
      <c r="V19" s="62"/>
    </row>
    <row r="20" spans="1:22" x14ac:dyDescent="0.25">
      <c r="A20" s="60"/>
      <c r="B20" s="37" t="s">
        <v>257</v>
      </c>
      <c r="C20" s="34">
        <f>D20-1</f>
        <v>2023</v>
      </c>
      <c r="D20" s="34">
        <f>E20-1</f>
        <v>2024</v>
      </c>
      <c r="E20" s="34">
        <f>F20-1</f>
        <v>2025</v>
      </c>
      <c r="F20" s="34">
        <f>G20-1</f>
        <v>2026</v>
      </c>
      <c r="G20" s="34">
        <f>B9</f>
        <v>2027</v>
      </c>
      <c r="I20" s="26" t="s">
        <v>116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62"/>
    </row>
    <row r="21" spans="1:22" x14ac:dyDescent="0.25">
      <c r="A21" s="60"/>
      <c r="B21" s="37" t="s">
        <v>255</v>
      </c>
      <c r="C21" s="201"/>
      <c r="D21" s="201"/>
      <c r="E21" s="201"/>
      <c r="F21" s="201"/>
      <c r="G21" s="201"/>
      <c r="I21" s="6"/>
      <c r="J21" t="s">
        <v>270</v>
      </c>
      <c r="K21"/>
      <c r="L21"/>
      <c r="M21"/>
      <c r="N21"/>
      <c r="O21"/>
      <c r="P21"/>
      <c r="Q21"/>
      <c r="R21"/>
      <c r="S21"/>
      <c r="T21"/>
      <c r="U21" s="7"/>
      <c r="V21" s="62"/>
    </row>
    <row r="22" spans="1:22" x14ac:dyDescent="0.25">
      <c r="A22" s="60"/>
      <c r="B22" s="60" t="s">
        <v>256</v>
      </c>
      <c r="C22" s="203"/>
      <c r="D22" s="203"/>
      <c r="E22" s="203"/>
      <c r="F22" s="203"/>
      <c r="G22" s="203"/>
      <c r="I22" s="6"/>
      <c r="J22" t="s">
        <v>268</v>
      </c>
      <c r="K22"/>
      <c r="L22"/>
      <c r="M22"/>
      <c r="N22"/>
      <c r="O22"/>
      <c r="P22"/>
      <c r="Q22"/>
      <c r="R22"/>
      <c r="S22"/>
      <c r="T22"/>
      <c r="U22" s="7"/>
      <c r="V22" s="62"/>
    </row>
    <row r="23" spans="1:22" x14ac:dyDescent="0.25">
      <c r="A23" s="60"/>
      <c r="B23" s="60" t="s">
        <v>258</v>
      </c>
      <c r="C23" s="203"/>
      <c r="D23" s="203"/>
      <c r="E23" s="203"/>
      <c r="F23" s="203"/>
      <c r="G23" s="203"/>
      <c r="I23" s="6"/>
      <c r="J23" t="s">
        <v>272</v>
      </c>
      <c r="K23"/>
      <c r="L23"/>
      <c r="M23"/>
      <c r="N23"/>
      <c r="O23"/>
      <c r="P23"/>
      <c r="Q23"/>
      <c r="R23"/>
      <c r="S23"/>
      <c r="T23"/>
      <c r="U23" s="7"/>
      <c r="V23" s="62"/>
    </row>
    <row r="24" spans="1:22" x14ac:dyDescent="0.25">
      <c r="A24" s="60"/>
      <c r="B24" s="60" t="s">
        <v>259</v>
      </c>
      <c r="C24" s="203"/>
      <c r="D24" s="203"/>
      <c r="E24" s="203"/>
      <c r="F24" s="203"/>
      <c r="G24" s="203"/>
      <c r="I24" s="6"/>
      <c r="J24" s="241"/>
      <c r="K24" s="241"/>
      <c r="L24" s="241"/>
      <c r="M24" s="241"/>
      <c r="N24" s="241"/>
      <c r="O24" s="241"/>
      <c r="P24" s="241"/>
      <c r="Q24" s="241"/>
      <c r="R24" s="241"/>
      <c r="S24"/>
      <c r="T24"/>
      <c r="U24" s="7"/>
      <c r="V24" s="62"/>
    </row>
    <row r="25" spans="1:22" x14ac:dyDescent="0.25">
      <c r="A25" s="60"/>
      <c r="B25" s="60" t="s">
        <v>260</v>
      </c>
      <c r="C25" s="203"/>
      <c r="D25" s="203"/>
      <c r="E25" s="203"/>
      <c r="F25" s="203"/>
      <c r="G25" s="203"/>
      <c r="I25" s="6"/>
      <c r="J25"/>
      <c r="K25"/>
      <c r="L25"/>
      <c r="M25"/>
      <c r="N25"/>
      <c r="O25"/>
      <c r="P25"/>
      <c r="Q25"/>
      <c r="R25"/>
      <c r="S25"/>
      <c r="T25"/>
      <c r="U25" s="7"/>
      <c r="V25" s="62"/>
    </row>
    <row r="26" spans="1:22" ht="15.75" thickBot="1" x14ac:dyDescent="0.3">
      <c r="A26" s="60"/>
      <c r="B26" s="60" t="s">
        <v>261</v>
      </c>
      <c r="C26" s="203"/>
      <c r="D26" s="203"/>
      <c r="E26" s="203"/>
      <c r="F26" s="203"/>
      <c r="G26" s="203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  <c r="V26" s="62"/>
    </row>
    <row r="27" spans="1:22" x14ac:dyDescent="0.25">
      <c r="A27" s="60"/>
      <c r="B27" s="60" t="s">
        <v>262</v>
      </c>
      <c r="C27" s="203"/>
      <c r="D27" s="203"/>
      <c r="E27" s="203"/>
      <c r="F27" s="203"/>
      <c r="G27" s="203"/>
      <c r="V27" s="62"/>
    </row>
    <row r="28" spans="1:22" x14ac:dyDescent="0.25">
      <c r="A28" s="60"/>
      <c r="B28" s="60" t="s">
        <v>263</v>
      </c>
      <c r="C28" s="203"/>
      <c r="D28" s="203"/>
      <c r="E28" s="203"/>
      <c r="F28" s="203"/>
      <c r="G28" s="203"/>
      <c r="V28" s="62"/>
    </row>
    <row r="29" spans="1:22" x14ac:dyDescent="0.25">
      <c r="A29" s="60"/>
      <c r="B29" s="60" t="s">
        <v>264</v>
      </c>
      <c r="C29" s="203"/>
      <c r="D29" s="203"/>
      <c r="E29" s="203"/>
      <c r="F29" s="203"/>
      <c r="G29" s="203"/>
      <c r="V29" s="62"/>
    </row>
    <row r="30" spans="1:22" x14ac:dyDescent="0.25">
      <c r="A30" s="60"/>
      <c r="B30" s="60" t="s">
        <v>265</v>
      </c>
      <c r="C30" s="203"/>
      <c r="D30" s="203"/>
      <c r="E30" s="203"/>
      <c r="F30" s="203"/>
      <c r="G30" s="203"/>
      <c r="V30" s="62"/>
    </row>
    <row r="31" spans="1:22" x14ac:dyDescent="0.25">
      <c r="A31" s="60"/>
      <c r="B31" s="60" t="s">
        <v>266</v>
      </c>
      <c r="C31" s="203"/>
      <c r="D31" s="203"/>
      <c r="E31" s="203"/>
      <c r="F31" s="203"/>
      <c r="G31" s="203"/>
      <c r="I31"/>
      <c r="J31"/>
      <c r="V31" s="62"/>
    </row>
    <row r="32" spans="1:22" x14ac:dyDescent="0.25">
      <c r="A32" s="60"/>
      <c r="B32" s="65" t="s">
        <v>267</v>
      </c>
      <c r="C32" s="205"/>
      <c r="D32" s="205"/>
      <c r="E32" s="205"/>
      <c r="F32" s="205"/>
      <c r="G32" s="205"/>
      <c r="I32"/>
      <c r="J32"/>
      <c r="V32" s="62"/>
    </row>
    <row r="33" spans="1:22" x14ac:dyDescent="0.25">
      <c r="A33" s="60"/>
      <c r="I33"/>
      <c r="J33"/>
      <c r="V33" s="62"/>
    </row>
    <row r="34" spans="1:22" x14ac:dyDescent="0.25">
      <c r="A34" s="60"/>
      <c r="V34" s="62"/>
    </row>
    <row r="35" spans="1:22" x14ac:dyDescent="0.25">
      <c r="A35" s="60"/>
      <c r="B35" s="209" t="s">
        <v>154</v>
      </c>
      <c r="F35" s="210">
        <f>SUM(F21:F23)-SUM('BuyUpDowns &amp; Risk Score'!C13:I13)</f>
        <v>0</v>
      </c>
      <c r="V35" s="62"/>
    </row>
    <row r="36" spans="1:22" x14ac:dyDescent="0.25">
      <c r="A36" s="60"/>
      <c r="V36" s="62"/>
    </row>
    <row r="37" spans="1:22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7"/>
    </row>
  </sheetData>
  <phoneticPr fontId="23" type="noConversion"/>
  <dataValidations disablePrompts="1" count="1">
    <dataValidation type="list" allowBlank="1" showInputMessage="1" showErrorMessage="1" sqref="D1" xr:uid="{1B02D624-BFF6-4E56-B964-3CBE82DD185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Database</vt:lpstr>
      <vt:lpstr>March Enrollment ACA &amp; Pre</vt:lpstr>
      <vt:lpstr>Quarterly Experience Exhibit</vt:lpstr>
      <vt:lpstr>BuyUpDowns &amp; Risk Score</vt:lpstr>
      <vt:lpstr>CSR</vt:lpstr>
      <vt:lpstr>Admin</vt:lpstr>
      <vt:lpstr>Projected Membership</vt:lpstr>
      <vt:lpstr>SEP</vt:lpstr>
      <vt:lpstr>Plan Option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Kyle</dc:creator>
  <cp:lastModifiedBy>Biro, Justin</cp:lastModifiedBy>
  <dcterms:created xsi:type="dcterms:W3CDTF">2018-08-22T18:12:57Z</dcterms:created>
  <dcterms:modified xsi:type="dcterms:W3CDTF">2026-05-13T19:00:51Z</dcterms:modified>
</cp:coreProperties>
</file>